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8616" windowHeight="5988" activeTab="6"/>
  </bookViews>
  <sheets>
    <sheet name="1дс баланс" sheetId="12" r:id="rId1"/>
    <sheet name="2дс" sheetId="13" r:id="rId2"/>
    <sheet name="ф2м зведена" sheetId="14" r:id="rId3"/>
    <sheet name="ф4-1м зведена" sheetId="22" r:id="rId4"/>
    <sheet name="ф4-2м зведена" sheetId="21" r:id="rId5"/>
    <sheet name="ф4-3м зведена" sheetId="17" r:id="rId6"/>
    <sheet name="ф7м загальний фонд" sheetId="18" r:id="rId7"/>
    <sheet name="ф7м спец. фонд" sheetId="19" r:id="rId8"/>
  </sheets>
  <externalReferences>
    <externalReference r:id="rId9"/>
  </externalReferences>
  <calcPr calcId="145621" refMode="R1C1"/>
</workbook>
</file>

<file path=xl/calcChain.xml><?xml version="1.0" encoding="utf-8"?>
<calcChain xmlns="http://schemas.openxmlformats.org/spreadsheetml/2006/main">
  <c r="M86" i="17" l="1"/>
  <c r="M29" i="18" l="1"/>
  <c r="M30" i="18"/>
  <c r="M31" i="18"/>
  <c r="M32" i="18"/>
  <c r="M33" i="18"/>
  <c r="M34" i="18"/>
  <c r="M41" i="18"/>
  <c r="M42" i="18"/>
  <c r="M43" i="18"/>
  <c r="M44" i="18"/>
  <c r="M45" i="18"/>
  <c r="M46" i="18"/>
  <c r="M47" i="18"/>
  <c r="M48" i="18"/>
  <c r="M50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F27" i="18" l="1"/>
  <c r="F28" i="18"/>
  <c r="F35" i="18"/>
  <c r="F42" i="18"/>
  <c r="M83" i="19" l="1"/>
  <c r="L83" i="19"/>
  <c r="K83" i="19"/>
  <c r="J83" i="19"/>
  <c r="I83" i="19"/>
  <c r="H83" i="19"/>
  <c r="G83" i="19"/>
  <c r="F83" i="19"/>
  <c r="E83" i="19"/>
  <c r="D83" i="19"/>
  <c r="M82" i="19"/>
  <c r="L82" i="19"/>
  <c r="K82" i="19"/>
  <c r="J82" i="19"/>
  <c r="I82" i="19"/>
  <c r="H82" i="19"/>
  <c r="G82" i="19"/>
  <c r="F82" i="19"/>
  <c r="E82" i="19"/>
  <c r="D82" i="19"/>
  <c r="M81" i="19"/>
  <c r="L81" i="19"/>
  <c r="K81" i="19"/>
  <c r="J81" i="19"/>
  <c r="I81" i="19"/>
  <c r="H81" i="19"/>
  <c r="G81" i="19"/>
  <c r="F81" i="19"/>
  <c r="E81" i="19"/>
  <c r="D81" i="19"/>
  <c r="M80" i="19"/>
  <c r="L80" i="19"/>
  <c r="K80" i="19"/>
  <c r="J80" i="19"/>
  <c r="I80" i="19"/>
  <c r="H80" i="19"/>
  <c r="G80" i="19"/>
  <c r="F80" i="19"/>
  <c r="E80" i="19"/>
  <c r="D80" i="19"/>
  <c r="M79" i="19"/>
  <c r="L79" i="19"/>
  <c r="K79" i="19"/>
  <c r="J79" i="19"/>
  <c r="I79" i="19"/>
  <c r="H79" i="19"/>
  <c r="G79" i="19"/>
  <c r="F79" i="19"/>
  <c r="E79" i="19"/>
  <c r="D79" i="19"/>
  <c r="M78" i="19"/>
  <c r="L78" i="19"/>
  <c r="K78" i="19"/>
  <c r="J78" i="19"/>
  <c r="I78" i="19"/>
  <c r="H78" i="19"/>
  <c r="G78" i="19"/>
  <c r="F78" i="19"/>
  <c r="E78" i="19"/>
  <c r="D78" i="19"/>
  <c r="M77" i="19"/>
  <c r="L77" i="19"/>
  <c r="K77" i="19"/>
  <c r="J77" i="19"/>
  <c r="I77" i="19"/>
  <c r="H77" i="19"/>
  <c r="G77" i="19"/>
  <c r="F77" i="19"/>
  <c r="E77" i="19"/>
  <c r="D77" i="19"/>
  <c r="M76" i="19"/>
  <c r="L76" i="19"/>
  <c r="K76" i="19"/>
  <c r="J76" i="19"/>
  <c r="I76" i="19"/>
  <c r="H76" i="19"/>
  <c r="G76" i="19"/>
  <c r="F76" i="19"/>
  <c r="E76" i="19"/>
  <c r="D76" i="19"/>
  <c r="M75" i="19"/>
  <c r="L75" i="19"/>
  <c r="K75" i="19"/>
  <c r="J75" i="19"/>
  <c r="I75" i="19"/>
  <c r="H75" i="19"/>
  <c r="G75" i="19"/>
  <c r="F75" i="19"/>
  <c r="E75" i="19"/>
  <c r="D75" i="19"/>
  <c r="L74" i="19"/>
  <c r="K74" i="19"/>
  <c r="J74" i="19"/>
  <c r="I74" i="19"/>
  <c r="H74" i="19"/>
  <c r="G74" i="19"/>
  <c r="F74" i="19"/>
  <c r="E74" i="19"/>
  <c r="D74" i="19"/>
  <c r="L73" i="19"/>
  <c r="K73" i="19"/>
  <c r="G73" i="19"/>
  <c r="F73" i="19"/>
  <c r="E73" i="19"/>
  <c r="D73" i="19"/>
  <c r="L72" i="19"/>
  <c r="G72" i="19"/>
  <c r="F72" i="19"/>
  <c r="E72" i="19"/>
  <c r="D72" i="19"/>
  <c r="L71" i="19"/>
  <c r="K71" i="19"/>
  <c r="G71" i="19"/>
  <c r="F71" i="19"/>
  <c r="E71" i="19"/>
  <c r="D71" i="19"/>
  <c r="L70" i="19"/>
  <c r="K70" i="19"/>
  <c r="G70" i="19"/>
  <c r="F70" i="19"/>
  <c r="E70" i="19"/>
  <c r="D70" i="19"/>
  <c r="L69" i="19"/>
  <c r="K69" i="19"/>
  <c r="G69" i="19"/>
  <c r="F69" i="19"/>
  <c r="E69" i="19"/>
  <c r="D69" i="19"/>
  <c r="L68" i="19"/>
  <c r="K68" i="19"/>
  <c r="G68" i="19"/>
  <c r="F68" i="19"/>
  <c r="E68" i="19"/>
  <c r="D68" i="19"/>
  <c r="L67" i="19"/>
  <c r="K67" i="19"/>
  <c r="G67" i="19"/>
  <c r="F67" i="19"/>
  <c r="E67" i="19"/>
  <c r="D67" i="19"/>
  <c r="L66" i="19"/>
  <c r="K66" i="19"/>
  <c r="G66" i="19"/>
  <c r="F66" i="19"/>
  <c r="E66" i="19"/>
  <c r="D66" i="19"/>
  <c r="L65" i="19"/>
  <c r="K65" i="19"/>
  <c r="G65" i="19"/>
  <c r="F65" i="19"/>
  <c r="E65" i="19"/>
  <c r="D65" i="19"/>
  <c r="L64" i="19"/>
  <c r="G64" i="19"/>
  <c r="F64" i="19"/>
  <c r="E64" i="19"/>
  <c r="D64" i="19"/>
  <c r="M63" i="19"/>
  <c r="L63" i="19"/>
  <c r="K63" i="19"/>
  <c r="J63" i="19"/>
  <c r="I63" i="19"/>
  <c r="H63" i="19"/>
  <c r="G63" i="19"/>
  <c r="F63" i="19"/>
  <c r="E63" i="19"/>
  <c r="D63" i="19"/>
  <c r="M62" i="19"/>
  <c r="L62" i="19"/>
  <c r="K62" i="19"/>
  <c r="J62" i="19"/>
  <c r="I62" i="19"/>
  <c r="H62" i="19"/>
  <c r="G62" i="19"/>
  <c r="F62" i="19"/>
  <c r="E62" i="19"/>
  <c r="D62" i="19"/>
  <c r="M61" i="19"/>
  <c r="L61" i="19"/>
  <c r="K61" i="19"/>
  <c r="J61" i="19"/>
  <c r="I61" i="19"/>
  <c r="H61" i="19"/>
  <c r="G61" i="19"/>
  <c r="F61" i="19"/>
  <c r="E61" i="19"/>
  <c r="D61" i="19"/>
  <c r="M60" i="19"/>
  <c r="L60" i="19"/>
  <c r="K60" i="19"/>
  <c r="J60" i="19"/>
  <c r="I60" i="19"/>
  <c r="H60" i="19"/>
  <c r="G60" i="19"/>
  <c r="F60" i="19"/>
  <c r="E60" i="19"/>
  <c r="D60" i="19"/>
  <c r="M59" i="19"/>
  <c r="L59" i="19"/>
  <c r="K59" i="19"/>
  <c r="J59" i="19"/>
  <c r="I59" i="19"/>
  <c r="H59" i="19"/>
  <c r="G59" i="19"/>
  <c r="F59" i="19"/>
  <c r="E59" i="19"/>
  <c r="D59" i="19"/>
  <c r="M58" i="19"/>
  <c r="L58" i="19"/>
  <c r="K58" i="19"/>
  <c r="J58" i="19"/>
  <c r="I58" i="19"/>
  <c r="H58" i="19"/>
  <c r="G58" i="19"/>
  <c r="F58" i="19"/>
  <c r="E58" i="19"/>
  <c r="D58" i="19"/>
  <c r="M57" i="19"/>
  <c r="L57" i="19"/>
  <c r="K57" i="19"/>
  <c r="J57" i="19"/>
  <c r="I57" i="19"/>
  <c r="H57" i="19"/>
  <c r="G57" i="19"/>
  <c r="F57" i="19"/>
  <c r="E57" i="19"/>
  <c r="D57" i="19"/>
  <c r="M56" i="19"/>
  <c r="L56" i="19"/>
  <c r="K56" i="19"/>
  <c r="J56" i="19"/>
  <c r="I56" i="19"/>
  <c r="H56" i="19"/>
  <c r="G56" i="19"/>
  <c r="F56" i="19"/>
  <c r="E56" i="19"/>
  <c r="D56" i="19"/>
  <c r="M55" i="19"/>
  <c r="L55" i="19"/>
  <c r="K55" i="19"/>
  <c r="J55" i="19"/>
  <c r="I55" i="19"/>
  <c r="H55" i="19"/>
  <c r="G55" i="19"/>
  <c r="F55" i="19"/>
  <c r="E55" i="19"/>
  <c r="D55" i="19"/>
  <c r="M54" i="19"/>
  <c r="L54" i="19"/>
  <c r="K54" i="19"/>
  <c r="J54" i="19"/>
  <c r="I54" i="19"/>
  <c r="H54" i="19"/>
  <c r="G54" i="19"/>
  <c r="F54" i="19"/>
  <c r="E54" i="19"/>
  <c r="D54" i="19"/>
  <c r="M53" i="19"/>
  <c r="L53" i="19"/>
  <c r="K53" i="19"/>
  <c r="J53" i="19"/>
  <c r="I53" i="19"/>
  <c r="H53" i="19"/>
  <c r="G53" i="19"/>
  <c r="F53" i="19"/>
  <c r="E53" i="19"/>
  <c r="D53" i="19"/>
  <c r="M52" i="19"/>
  <c r="L52" i="19"/>
  <c r="K52" i="19"/>
  <c r="J52" i="19"/>
  <c r="I52" i="19"/>
  <c r="H52" i="19"/>
  <c r="G52" i="19"/>
  <c r="F52" i="19"/>
  <c r="E52" i="19"/>
  <c r="D52" i="19"/>
  <c r="M51" i="19"/>
  <c r="L51" i="19"/>
  <c r="K51" i="19"/>
  <c r="J51" i="19"/>
  <c r="I51" i="19"/>
  <c r="H51" i="19"/>
  <c r="G51" i="19"/>
  <c r="F51" i="19"/>
  <c r="E51" i="19"/>
  <c r="D51" i="19"/>
  <c r="M50" i="19"/>
  <c r="L50" i="19"/>
  <c r="K50" i="19"/>
  <c r="J50" i="19"/>
  <c r="I50" i="19"/>
  <c r="H50" i="19"/>
  <c r="G50" i="19"/>
  <c r="F50" i="19"/>
  <c r="E50" i="19"/>
  <c r="D50" i="19"/>
  <c r="M49" i="19"/>
  <c r="L49" i="19"/>
  <c r="K49" i="19"/>
  <c r="J49" i="19"/>
  <c r="I49" i="19"/>
  <c r="H49" i="19"/>
  <c r="G49" i="19"/>
  <c r="F49" i="19"/>
  <c r="E49" i="19"/>
  <c r="D49" i="19"/>
  <c r="M48" i="19"/>
  <c r="L48" i="19"/>
  <c r="K48" i="19"/>
  <c r="J48" i="19"/>
  <c r="I48" i="19"/>
  <c r="H48" i="19"/>
  <c r="G48" i="19"/>
  <c r="F48" i="19"/>
  <c r="E48" i="19"/>
  <c r="D48" i="19"/>
  <c r="M47" i="19"/>
  <c r="L47" i="19"/>
  <c r="K47" i="19"/>
  <c r="J47" i="19"/>
  <c r="I47" i="19"/>
  <c r="H47" i="19"/>
  <c r="G47" i="19"/>
  <c r="F47" i="19"/>
  <c r="E47" i="19"/>
  <c r="D47" i="19"/>
  <c r="M46" i="19"/>
  <c r="L46" i="19"/>
  <c r="K46" i="19"/>
  <c r="J46" i="19"/>
  <c r="I46" i="19"/>
  <c r="H46" i="19"/>
  <c r="G46" i="19"/>
  <c r="F46" i="19"/>
  <c r="E46" i="19"/>
  <c r="D46" i="19"/>
  <c r="M45" i="19"/>
  <c r="L45" i="19"/>
  <c r="K45" i="19"/>
  <c r="J45" i="19"/>
  <c r="I45" i="19"/>
  <c r="H45" i="19"/>
  <c r="G45" i="19"/>
  <c r="F45" i="19"/>
  <c r="E45" i="19"/>
  <c r="D45" i="19"/>
  <c r="M44" i="19"/>
  <c r="L44" i="19"/>
  <c r="K44" i="19"/>
  <c r="J44" i="19"/>
  <c r="I44" i="19"/>
  <c r="H44" i="19"/>
  <c r="G44" i="19"/>
  <c r="F44" i="19"/>
  <c r="E44" i="19"/>
  <c r="D44" i="19"/>
  <c r="M43" i="19"/>
  <c r="L43" i="19"/>
  <c r="K43" i="19"/>
  <c r="J43" i="19"/>
  <c r="I43" i="19"/>
  <c r="H43" i="19"/>
  <c r="G43" i="19"/>
  <c r="F43" i="19"/>
  <c r="E43" i="19"/>
  <c r="D43" i="19"/>
  <c r="M42" i="19"/>
  <c r="L42" i="19"/>
  <c r="K42" i="19"/>
  <c r="J42" i="19"/>
  <c r="I42" i="19"/>
  <c r="H42" i="19"/>
  <c r="G42" i="19"/>
  <c r="F42" i="19"/>
  <c r="E42" i="19"/>
  <c r="D42" i="19"/>
  <c r="M41" i="19"/>
  <c r="L41" i="19"/>
  <c r="K41" i="19"/>
  <c r="J41" i="19"/>
  <c r="I41" i="19"/>
  <c r="H41" i="19"/>
  <c r="G41" i="19"/>
  <c r="F41" i="19"/>
  <c r="E41" i="19"/>
  <c r="D41" i="19"/>
  <c r="M40" i="19"/>
  <c r="L40" i="19"/>
  <c r="K40" i="19"/>
  <c r="J40" i="19"/>
  <c r="I40" i="19"/>
  <c r="H40" i="19"/>
  <c r="G40" i="19"/>
  <c r="F40" i="19"/>
  <c r="E40" i="19"/>
  <c r="D40" i="19"/>
  <c r="M39" i="19"/>
  <c r="L39" i="19"/>
  <c r="K39" i="19"/>
  <c r="J39" i="19"/>
  <c r="I39" i="19"/>
  <c r="H39" i="19"/>
  <c r="G39" i="19"/>
  <c r="F39" i="19"/>
  <c r="E39" i="19"/>
  <c r="D39" i="19"/>
  <c r="M38" i="19"/>
  <c r="L38" i="19"/>
  <c r="K38" i="19"/>
  <c r="J38" i="19"/>
  <c r="I38" i="19"/>
  <c r="H38" i="19"/>
  <c r="G38" i="19"/>
  <c r="F38" i="19"/>
  <c r="E38" i="19"/>
  <c r="D38" i="19"/>
  <c r="M37" i="19"/>
  <c r="L37" i="19"/>
  <c r="K37" i="19"/>
  <c r="J37" i="19"/>
  <c r="I37" i="19"/>
  <c r="H37" i="19"/>
  <c r="G37" i="19"/>
  <c r="F37" i="19"/>
  <c r="E37" i="19"/>
  <c r="D37" i="19"/>
  <c r="L36" i="19"/>
  <c r="K36" i="19"/>
  <c r="H36" i="19"/>
  <c r="G36" i="19"/>
  <c r="F36" i="19"/>
  <c r="D36" i="19"/>
  <c r="L35" i="19"/>
  <c r="K35" i="19"/>
  <c r="H35" i="19"/>
  <c r="G35" i="19"/>
  <c r="F35" i="19"/>
  <c r="D35" i="19"/>
  <c r="M34" i="19"/>
  <c r="L34" i="19"/>
  <c r="K34" i="19"/>
  <c r="J34" i="19"/>
  <c r="I34" i="19"/>
  <c r="H34" i="19"/>
  <c r="G34" i="19"/>
  <c r="F34" i="19"/>
  <c r="E34" i="19"/>
  <c r="D34" i="19"/>
  <c r="M33" i="19"/>
  <c r="L33" i="19"/>
  <c r="K33" i="19"/>
  <c r="J33" i="19"/>
  <c r="I33" i="19"/>
  <c r="H33" i="19"/>
  <c r="G33" i="19"/>
  <c r="F33" i="19"/>
  <c r="E33" i="19"/>
  <c r="D33" i="19"/>
  <c r="M32" i="19"/>
  <c r="L32" i="19"/>
  <c r="K32" i="19"/>
  <c r="J32" i="19"/>
  <c r="I32" i="19"/>
  <c r="H32" i="19"/>
  <c r="G32" i="19"/>
  <c r="F32" i="19"/>
  <c r="E32" i="19"/>
  <c r="D32" i="19"/>
  <c r="M31" i="19"/>
  <c r="L31" i="19"/>
  <c r="K31" i="19"/>
  <c r="J31" i="19"/>
  <c r="I31" i="19"/>
  <c r="H31" i="19"/>
  <c r="G31" i="19"/>
  <c r="F31" i="19"/>
  <c r="E31" i="19"/>
  <c r="D31" i="19"/>
  <c r="M30" i="19"/>
  <c r="L30" i="19"/>
  <c r="K30" i="19"/>
  <c r="J30" i="19"/>
  <c r="I30" i="19"/>
  <c r="H30" i="19"/>
  <c r="G30" i="19"/>
  <c r="F30" i="19"/>
  <c r="E30" i="19"/>
  <c r="D30" i="19"/>
  <c r="M29" i="19"/>
  <c r="L29" i="19"/>
  <c r="K29" i="19"/>
  <c r="J29" i="19"/>
  <c r="I29" i="19"/>
  <c r="H29" i="19"/>
  <c r="G29" i="19"/>
  <c r="F29" i="19"/>
  <c r="E29" i="19"/>
  <c r="D29" i="19"/>
  <c r="L28" i="19"/>
  <c r="K28" i="19"/>
  <c r="H28" i="19"/>
  <c r="G28" i="19"/>
  <c r="F28" i="19"/>
  <c r="D28" i="19"/>
  <c r="M84" i="19"/>
  <c r="L27" i="19"/>
  <c r="K84" i="19"/>
  <c r="G27" i="19"/>
  <c r="F27" i="19"/>
  <c r="E27" i="19"/>
  <c r="D27" i="19"/>
  <c r="J26" i="19"/>
  <c r="J84" i="19" s="1"/>
  <c r="I84" i="19"/>
  <c r="H84" i="19"/>
  <c r="G26" i="19"/>
  <c r="G84" i="19" s="1"/>
  <c r="F26" i="19"/>
  <c r="F84" i="19" s="1"/>
  <c r="E84" i="19"/>
  <c r="D84" i="19"/>
  <c r="I5" i="19"/>
  <c r="H5" i="19"/>
  <c r="A5" i="19"/>
  <c r="L83" i="18"/>
  <c r="K83" i="18"/>
  <c r="J83" i="18"/>
  <c r="I83" i="18"/>
  <c r="H83" i="18"/>
  <c r="G83" i="18"/>
  <c r="F83" i="18"/>
  <c r="E83" i="18"/>
  <c r="D83" i="18"/>
  <c r="L82" i="18"/>
  <c r="K82" i="18"/>
  <c r="J82" i="18"/>
  <c r="I82" i="18"/>
  <c r="H82" i="18"/>
  <c r="G82" i="18"/>
  <c r="F82" i="18"/>
  <c r="E82" i="18"/>
  <c r="D82" i="18"/>
  <c r="L81" i="18"/>
  <c r="K81" i="18"/>
  <c r="J81" i="18"/>
  <c r="I81" i="18"/>
  <c r="H81" i="18"/>
  <c r="G81" i="18"/>
  <c r="F81" i="18"/>
  <c r="E81" i="18"/>
  <c r="D81" i="18"/>
  <c r="L80" i="18"/>
  <c r="K80" i="18"/>
  <c r="J80" i="18"/>
  <c r="I80" i="18"/>
  <c r="H80" i="18"/>
  <c r="G80" i="18"/>
  <c r="F80" i="18"/>
  <c r="E80" i="18"/>
  <c r="D80" i="18"/>
  <c r="L79" i="18"/>
  <c r="K79" i="18"/>
  <c r="J79" i="18"/>
  <c r="I79" i="18"/>
  <c r="H79" i="18"/>
  <c r="G79" i="18"/>
  <c r="F79" i="18"/>
  <c r="E79" i="18"/>
  <c r="D79" i="18"/>
  <c r="L78" i="18"/>
  <c r="K78" i="18"/>
  <c r="J78" i="18"/>
  <c r="I78" i="18"/>
  <c r="H78" i="18"/>
  <c r="G78" i="18"/>
  <c r="F78" i="18"/>
  <c r="E78" i="18"/>
  <c r="D78" i="18"/>
  <c r="L77" i="18"/>
  <c r="K77" i="18"/>
  <c r="J77" i="18"/>
  <c r="I77" i="18"/>
  <c r="H77" i="18"/>
  <c r="G77" i="18"/>
  <c r="F77" i="18"/>
  <c r="E77" i="18"/>
  <c r="D77" i="18"/>
  <c r="L76" i="18"/>
  <c r="K76" i="18"/>
  <c r="J76" i="18"/>
  <c r="I76" i="18"/>
  <c r="H76" i="18"/>
  <c r="G76" i="18"/>
  <c r="F76" i="18"/>
  <c r="E76" i="18"/>
  <c r="D76" i="18"/>
  <c r="L75" i="18"/>
  <c r="K75" i="18"/>
  <c r="J75" i="18"/>
  <c r="I75" i="18"/>
  <c r="H75" i="18"/>
  <c r="G75" i="18"/>
  <c r="F75" i="18"/>
  <c r="E75" i="18"/>
  <c r="D75" i="18"/>
  <c r="L74" i="18"/>
  <c r="K74" i="18"/>
  <c r="J74" i="18"/>
  <c r="I74" i="18"/>
  <c r="H74" i="18"/>
  <c r="G74" i="18"/>
  <c r="F74" i="18"/>
  <c r="E74" i="18"/>
  <c r="D74" i="18"/>
  <c r="L73" i="18"/>
  <c r="K73" i="18"/>
  <c r="J73" i="18"/>
  <c r="I73" i="18"/>
  <c r="H73" i="18"/>
  <c r="G73" i="18"/>
  <c r="F73" i="18"/>
  <c r="E73" i="18"/>
  <c r="D73" i="18"/>
  <c r="L72" i="18"/>
  <c r="K72" i="18"/>
  <c r="J72" i="18"/>
  <c r="I72" i="18"/>
  <c r="H72" i="18"/>
  <c r="G72" i="18"/>
  <c r="F72" i="18"/>
  <c r="E72" i="18"/>
  <c r="D72" i="18"/>
  <c r="L71" i="18"/>
  <c r="K71" i="18"/>
  <c r="J71" i="18"/>
  <c r="I71" i="18"/>
  <c r="H71" i="18"/>
  <c r="G71" i="18"/>
  <c r="F71" i="18"/>
  <c r="E71" i="18"/>
  <c r="D71" i="18"/>
  <c r="L70" i="18"/>
  <c r="K70" i="18"/>
  <c r="J70" i="18"/>
  <c r="I70" i="18"/>
  <c r="H70" i="18"/>
  <c r="G70" i="18"/>
  <c r="F70" i="18"/>
  <c r="E70" i="18"/>
  <c r="D70" i="18"/>
  <c r="L69" i="18"/>
  <c r="K69" i="18"/>
  <c r="J69" i="18"/>
  <c r="I69" i="18"/>
  <c r="H69" i="18"/>
  <c r="G69" i="18"/>
  <c r="F69" i="18"/>
  <c r="E69" i="18"/>
  <c r="D69" i="18"/>
  <c r="L68" i="18"/>
  <c r="K68" i="18"/>
  <c r="J68" i="18"/>
  <c r="I68" i="18"/>
  <c r="H68" i="18"/>
  <c r="G68" i="18"/>
  <c r="F68" i="18"/>
  <c r="E68" i="18"/>
  <c r="D68" i="18"/>
  <c r="L67" i="18"/>
  <c r="K67" i="18"/>
  <c r="J67" i="18"/>
  <c r="I67" i="18"/>
  <c r="H67" i="18"/>
  <c r="G67" i="18"/>
  <c r="F67" i="18"/>
  <c r="E67" i="18"/>
  <c r="D67" i="18"/>
  <c r="L66" i="18"/>
  <c r="K66" i="18"/>
  <c r="J66" i="18"/>
  <c r="I66" i="18"/>
  <c r="H66" i="18"/>
  <c r="G66" i="18"/>
  <c r="F66" i="18"/>
  <c r="E66" i="18"/>
  <c r="D66" i="18"/>
  <c r="L65" i="18"/>
  <c r="K65" i="18"/>
  <c r="J65" i="18"/>
  <c r="I65" i="18"/>
  <c r="H65" i="18"/>
  <c r="G65" i="18"/>
  <c r="F65" i="18"/>
  <c r="E65" i="18"/>
  <c r="D65" i="18"/>
  <c r="L64" i="18"/>
  <c r="K64" i="18"/>
  <c r="J64" i="18"/>
  <c r="I64" i="18"/>
  <c r="H64" i="18"/>
  <c r="G64" i="18"/>
  <c r="F64" i="18"/>
  <c r="E64" i="18"/>
  <c r="D64" i="18"/>
  <c r="L63" i="18"/>
  <c r="H63" i="18"/>
  <c r="G63" i="18"/>
  <c r="F63" i="18"/>
  <c r="D63" i="18"/>
  <c r="L62" i="18"/>
  <c r="K62" i="18"/>
  <c r="J62" i="18"/>
  <c r="I62" i="18"/>
  <c r="H62" i="18"/>
  <c r="G62" i="18"/>
  <c r="F62" i="18"/>
  <c r="E62" i="18"/>
  <c r="D62" i="18"/>
  <c r="L61" i="18"/>
  <c r="K61" i="18"/>
  <c r="J61" i="18"/>
  <c r="I61" i="18"/>
  <c r="H61" i="18"/>
  <c r="G61" i="18"/>
  <c r="F61" i="18"/>
  <c r="E61" i="18"/>
  <c r="D61" i="18"/>
  <c r="L60" i="18"/>
  <c r="K60" i="18"/>
  <c r="J60" i="18"/>
  <c r="I60" i="18"/>
  <c r="H60" i="18"/>
  <c r="G60" i="18"/>
  <c r="F60" i="18"/>
  <c r="E60" i="18"/>
  <c r="D60" i="18"/>
  <c r="L59" i="18"/>
  <c r="K59" i="18"/>
  <c r="J59" i="18"/>
  <c r="I59" i="18"/>
  <c r="H59" i="18"/>
  <c r="G59" i="18"/>
  <c r="F59" i="18"/>
  <c r="E59" i="18"/>
  <c r="D59" i="18"/>
  <c r="L58" i="18"/>
  <c r="K58" i="18"/>
  <c r="J58" i="18"/>
  <c r="I58" i="18"/>
  <c r="H58" i="18"/>
  <c r="G58" i="18"/>
  <c r="F58" i="18"/>
  <c r="E58" i="18"/>
  <c r="D58" i="18"/>
  <c r="L57" i="18"/>
  <c r="K57" i="18"/>
  <c r="J57" i="18"/>
  <c r="I57" i="18"/>
  <c r="H57" i="18"/>
  <c r="G57" i="18"/>
  <c r="F57" i="18"/>
  <c r="E57" i="18"/>
  <c r="D57" i="18"/>
  <c r="L56" i="18"/>
  <c r="K56" i="18"/>
  <c r="J56" i="18"/>
  <c r="I56" i="18"/>
  <c r="H56" i="18"/>
  <c r="G56" i="18"/>
  <c r="F56" i="18"/>
  <c r="E56" i="18"/>
  <c r="D56" i="18"/>
  <c r="L55" i="18"/>
  <c r="K55" i="18"/>
  <c r="J55" i="18"/>
  <c r="I55" i="18"/>
  <c r="H55" i="18"/>
  <c r="G55" i="18"/>
  <c r="F55" i="18"/>
  <c r="E55" i="18"/>
  <c r="D55" i="18"/>
  <c r="L54" i="18"/>
  <c r="K54" i="18"/>
  <c r="J54" i="18"/>
  <c r="I54" i="18"/>
  <c r="H54" i="18"/>
  <c r="G54" i="18"/>
  <c r="F54" i="18"/>
  <c r="E54" i="18"/>
  <c r="D54" i="18"/>
  <c r="L53" i="18"/>
  <c r="K53" i="18"/>
  <c r="J53" i="18"/>
  <c r="I53" i="18"/>
  <c r="H53" i="18"/>
  <c r="G53" i="18"/>
  <c r="F53" i="18"/>
  <c r="E53" i="18"/>
  <c r="D53" i="18"/>
  <c r="L52" i="18"/>
  <c r="K52" i="18"/>
  <c r="J52" i="18"/>
  <c r="I52" i="18"/>
  <c r="H52" i="18"/>
  <c r="G52" i="18"/>
  <c r="F52" i="18"/>
  <c r="E52" i="18"/>
  <c r="D52" i="18"/>
  <c r="L51" i="18"/>
  <c r="J51" i="18"/>
  <c r="H51" i="18"/>
  <c r="G51" i="18"/>
  <c r="F51" i="18"/>
  <c r="E51" i="18"/>
  <c r="D51" i="18"/>
  <c r="L50" i="18"/>
  <c r="K50" i="18"/>
  <c r="J50" i="18"/>
  <c r="I50" i="18"/>
  <c r="H50" i="18"/>
  <c r="G50" i="18"/>
  <c r="F50" i="18"/>
  <c r="E50" i="18"/>
  <c r="D50" i="18"/>
  <c r="L49" i="18"/>
  <c r="J49" i="18"/>
  <c r="H49" i="18"/>
  <c r="G49" i="18"/>
  <c r="F49" i="18"/>
  <c r="E49" i="18"/>
  <c r="D49" i="18"/>
  <c r="L48" i="18"/>
  <c r="K48" i="18"/>
  <c r="J48" i="18"/>
  <c r="I48" i="18"/>
  <c r="H48" i="18"/>
  <c r="G48" i="18"/>
  <c r="F48" i="18"/>
  <c r="E48" i="18"/>
  <c r="D48" i="18"/>
  <c r="L47" i="18"/>
  <c r="K47" i="18"/>
  <c r="J47" i="18"/>
  <c r="I47" i="18"/>
  <c r="H47" i="18"/>
  <c r="G47" i="18"/>
  <c r="F47" i="18"/>
  <c r="E47" i="18"/>
  <c r="D47" i="18"/>
  <c r="L46" i="18"/>
  <c r="K46" i="18"/>
  <c r="J46" i="18"/>
  <c r="I46" i="18"/>
  <c r="H46" i="18"/>
  <c r="G46" i="18"/>
  <c r="F46" i="18"/>
  <c r="L45" i="18"/>
  <c r="K45" i="18"/>
  <c r="J45" i="18"/>
  <c r="I45" i="18"/>
  <c r="H45" i="18"/>
  <c r="G45" i="18"/>
  <c r="F45" i="18"/>
  <c r="E45" i="18"/>
  <c r="D45" i="18"/>
  <c r="L44" i="18"/>
  <c r="K44" i="18"/>
  <c r="J44" i="18"/>
  <c r="I44" i="18"/>
  <c r="H44" i="18"/>
  <c r="G44" i="18"/>
  <c r="F44" i="18"/>
  <c r="E44" i="18"/>
  <c r="D44" i="18"/>
  <c r="L43" i="18"/>
  <c r="K43" i="18"/>
  <c r="J43" i="18"/>
  <c r="I43" i="18"/>
  <c r="H43" i="18"/>
  <c r="G43" i="18"/>
  <c r="L42" i="18"/>
  <c r="K42" i="18"/>
  <c r="J42" i="18"/>
  <c r="I42" i="18"/>
  <c r="H42" i="18"/>
  <c r="G42" i="18"/>
  <c r="L41" i="18"/>
  <c r="K41" i="18"/>
  <c r="J41" i="18"/>
  <c r="I41" i="18"/>
  <c r="H41" i="18"/>
  <c r="G41" i="18"/>
  <c r="F41" i="18"/>
  <c r="E41" i="18"/>
  <c r="D41" i="18"/>
  <c r="L40" i="18"/>
  <c r="J40" i="18"/>
  <c r="I40" i="18"/>
  <c r="H40" i="18"/>
  <c r="G40" i="18"/>
  <c r="F40" i="18"/>
  <c r="E40" i="18"/>
  <c r="D40" i="18"/>
  <c r="L39" i="18"/>
  <c r="G39" i="18"/>
  <c r="F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G36" i="18"/>
  <c r="F36" i="18"/>
  <c r="L35" i="18"/>
  <c r="G35" i="18"/>
  <c r="L34" i="18"/>
  <c r="K34" i="18"/>
  <c r="J34" i="18"/>
  <c r="I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H31" i="18"/>
  <c r="G31" i="18"/>
  <c r="F31" i="18"/>
  <c r="L30" i="18"/>
  <c r="J30" i="18"/>
  <c r="H30" i="18"/>
  <c r="G30" i="18"/>
  <c r="F30" i="18"/>
  <c r="L29" i="18"/>
  <c r="J29" i="18"/>
  <c r="H29" i="18"/>
  <c r="G29" i="18"/>
  <c r="F29" i="18"/>
  <c r="L28" i="18"/>
  <c r="G28" i="18"/>
  <c r="L27" i="18"/>
  <c r="K84" i="18"/>
  <c r="G27" i="18"/>
  <c r="L26" i="18"/>
  <c r="J26" i="18"/>
  <c r="J84" i="18" s="1"/>
  <c r="I26" i="18"/>
  <c r="I84" i="18" s="1"/>
  <c r="H26" i="18"/>
  <c r="G26" i="18"/>
  <c r="F26" i="18"/>
  <c r="F84" i="18" s="1"/>
  <c r="E26" i="18"/>
  <c r="E84" i="18" s="1"/>
  <c r="D26" i="18"/>
  <c r="D84" i="18" s="1"/>
  <c r="I5" i="18"/>
  <c r="H5" i="18"/>
  <c r="A5" i="18"/>
  <c r="L86" i="17"/>
  <c r="K86" i="17"/>
  <c r="J86" i="17"/>
  <c r="I86" i="17"/>
  <c r="H86" i="17"/>
  <c r="G86" i="17"/>
  <c r="F86" i="17"/>
  <c r="E86" i="17"/>
  <c r="D86" i="17"/>
  <c r="M85" i="17"/>
  <c r="L85" i="17"/>
  <c r="K85" i="17"/>
  <c r="J85" i="17"/>
  <c r="I85" i="17"/>
  <c r="H85" i="17"/>
  <c r="G85" i="17"/>
  <c r="F85" i="17"/>
  <c r="E85" i="17"/>
  <c r="D85" i="17"/>
  <c r="M84" i="17"/>
  <c r="L84" i="17"/>
  <c r="K84" i="17"/>
  <c r="J84" i="17"/>
  <c r="I84" i="17"/>
  <c r="H84" i="17"/>
  <c r="G84" i="17"/>
  <c r="F84" i="17"/>
  <c r="E84" i="17"/>
  <c r="D84" i="17"/>
  <c r="M83" i="17"/>
  <c r="L83" i="17"/>
  <c r="K83" i="17"/>
  <c r="J83" i="17"/>
  <c r="I83" i="17"/>
  <c r="H83" i="17"/>
  <c r="G83" i="17"/>
  <c r="F83" i="17"/>
  <c r="E83" i="17"/>
  <c r="D83" i="17"/>
  <c r="M82" i="17"/>
  <c r="L82" i="17"/>
  <c r="K82" i="17"/>
  <c r="J82" i="17"/>
  <c r="I82" i="17"/>
  <c r="H82" i="17"/>
  <c r="G82" i="17"/>
  <c r="F82" i="17"/>
  <c r="E82" i="17"/>
  <c r="D82" i="17"/>
  <c r="M81" i="17"/>
  <c r="L81" i="17"/>
  <c r="K81" i="17"/>
  <c r="J81" i="17"/>
  <c r="I81" i="17"/>
  <c r="H81" i="17"/>
  <c r="G81" i="17"/>
  <c r="F81" i="17"/>
  <c r="E81" i="17"/>
  <c r="D81" i="17"/>
  <c r="M80" i="17"/>
  <c r="L80" i="17"/>
  <c r="K80" i="17"/>
  <c r="J80" i="17"/>
  <c r="I80" i="17"/>
  <c r="H80" i="17"/>
  <c r="G80" i="17"/>
  <c r="F80" i="17"/>
  <c r="E80" i="17"/>
  <c r="D80" i="17"/>
  <c r="M79" i="17"/>
  <c r="L79" i="17"/>
  <c r="K79" i="17"/>
  <c r="J79" i="17"/>
  <c r="I79" i="17"/>
  <c r="H79" i="17"/>
  <c r="G79" i="17"/>
  <c r="F79" i="17"/>
  <c r="E79" i="17"/>
  <c r="D79" i="17"/>
  <c r="M78" i="17"/>
  <c r="L78" i="17"/>
  <c r="K78" i="17"/>
  <c r="J78" i="17"/>
  <c r="I78" i="17"/>
  <c r="H78" i="17"/>
  <c r="G78" i="17"/>
  <c r="F78" i="17"/>
  <c r="E78" i="17"/>
  <c r="D78" i="17"/>
  <c r="M77" i="17"/>
  <c r="L77" i="17"/>
  <c r="K77" i="17"/>
  <c r="J77" i="17"/>
  <c r="I77" i="17"/>
  <c r="H77" i="17"/>
  <c r="G77" i="17"/>
  <c r="F77" i="17"/>
  <c r="E77" i="17"/>
  <c r="M76" i="17"/>
  <c r="L76" i="17"/>
  <c r="K76" i="17"/>
  <c r="J76" i="17"/>
  <c r="I76" i="17"/>
  <c r="H76" i="17"/>
  <c r="G76" i="17"/>
  <c r="F76" i="17"/>
  <c r="E76" i="17"/>
  <c r="D76" i="17"/>
  <c r="M75" i="17"/>
  <c r="L75" i="17"/>
  <c r="K75" i="17"/>
  <c r="J75" i="17"/>
  <c r="I75" i="17"/>
  <c r="H75" i="17"/>
  <c r="G75" i="17"/>
  <c r="F75" i="17"/>
  <c r="E75" i="17"/>
  <c r="M74" i="17"/>
  <c r="L74" i="17"/>
  <c r="K74" i="17"/>
  <c r="J74" i="17"/>
  <c r="I74" i="17"/>
  <c r="H74" i="17"/>
  <c r="G74" i="17"/>
  <c r="F74" i="17"/>
  <c r="E74" i="17"/>
  <c r="D74" i="17"/>
  <c r="M73" i="17"/>
  <c r="L73" i="17"/>
  <c r="K73" i="17"/>
  <c r="J73" i="17"/>
  <c r="I73" i="17"/>
  <c r="H73" i="17"/>
  <c r="G73" i="17"/>
  <c r="F73" i="17"/>
  <c r="E73" i="17"/>
  <c r="D73" i="17"/>
  <c r="M72" i="17"/>
  <c r="L72" i="17"/>
  <c r="K72" i="17"/>
  <c r="J72" i="17"/>
  <c r="I72" i="17"/>
  <c r="H72" i="17"/>
  <c r="G72" i="17"/>
  <c r="F72" i="17"/>
  <c r="E72" i="17"/>
  <c r="D72" i="17"/>
  <c r="M71" i="17"/>
  <c r="L71" i="17"/>
  <c r="K71" i="17"/>
  <c r="J71" i="17"/>
  <c r="I71" i="17"/>
  <c r="H71" i="17"/>
  <c r="G71" i="17"/>
  <c r="F71" i="17"/>
  <c r="M70" i="17"/>
  <c r="L70" i="17"/>
  <c r="K70" i="17"/>
  <c r="J70" i="17"/>
  <c r="I70" i="17"/>
  <c r="H70" i="17"/>
  <c r="G70" i="17"/>
  <c r="F70" i="17"/>
  <c r="E70" i="17"/>
  <c r="D70" i="17"/>
  <c r="M69" i="17"/>
  <c r="L69" i="17"/>
  <c r="K69" i="17"/>
  <c r="J69" i="17"/>
  <c r="I69" i="17"/>
  <c r="H69" i="17"/>
  <c r="G69" i="17"/>
  <c r="F69" i="17"/>
  <c r="M68" i="17"/>
  <c r="K68" i="17"/>
  <c r="H68" i="17"/>
  <c r="G68" i="17"/>
  <c r="F68" i="17"/>
  <c r="M67" i="17"/>
  <c r="L67" i="17"/>
  <c r="K67" i="17"/>
  <c r="J67" i="17"/>
  <c r="I67" i="17"/>
  <c r="H67" i="17"/>
  <c r="G67" i="17"/>
  <c r="F67" i="17"/>
  <c r="D67" i="17"/>
  <c r="M66" i="17"/>
  <c r="K66" i="17"/>
  <c r="H66" i="17"/>
  <c r="G66" i="17"/>
  <c r="F66" i="17"/>
  <c r="M65" i="17"/>
  <c r="L65" i="17"/>
  <c r="K65" i="17"/>
  <c r="H65" i="17"/>
  <c r="G65" i="17"/>
  <c r="F65" i="17"/>
  <c r="E65" i="17"/>
  <c r="M64" i="17"/>
  <c r="L64" i="17"/>
  <c r="K64" i="17"/>
  <c r="J64" i="17"/>
  <c r="I64" i="17"/>
  <c r="H64" i="17"/>
  <c r="G64" i="17"/>
  <c r="F64" i="17"/>
  <c r="E64" i="17"/>
  <c r="D64" i="17"/>
  <c r="M63" i="17"/>
  <c r="L63" i="17"/>
  <c r="K63" i="17"/>
  <c r="H63" i="17"/>
  <c r="G63" i="17"/>
  <c r="F63" i="17"/>
  <c r="E63" i="17"/>
  <c r="M62" i="17"/>
  <c r="K62" i="17"/>
  <c r="H62" i="17"/>
  <c r="G62" i="17"/>
  <c r="F62" i="17"/>
  <c r="M61" i="17"/>
  <c r="K61" i="17"/>
  <c r="H61" i="17"/>
  <c r="G61" i="17"/>
  <c r="F61" i="17"/>
  <c r="M60" i="17"/>
  <c r="K60" i="17"/>
  <c r="H60" i="17"/>
  <c r="G60" i="17"/>
  <c r="F60" i="17"/>
  <c r="M59" i="17"/>
  <c r="L59" i="17"/>
  <c r="K59" i="17"/>
  <c r="J59" i="17"/>
  <c r="I59" i="17"/>
  <c r="H59" i="17"/>
  <c r="G59" i="17"/>
  <c r="F59" i="17"/>
  <c r="E59" i="17"/>
  <c r="D59" i="17"/>
  <c r="M58" i="17"/>
  <c r="L58" i="17"/>
  <c r="K58" i="17"/>
  <c r="J58" i="17"/>
  <c r="I58" i="17"/>
  <c r="H58" i="17"/>
  <c r="G58" i="17"/>
  <c r="F58" i="17"/>
  <c r="E58" i="17"/>
  <c r="D58" i="17"/>
  <c r="M57" i="17"/>
  <c r="L57" i="17"/>
  <c r="K57" i="17"/>
  <c r="J57" i="17"/>
  <c r="I57" i="17"/>
  <c r="H57" i="17"/>
  <c r="G57" i="17"/>
  <c r="F57" i="17"/>
  <c r="E57" i="17"/>
  <c r="D57" i="17"/>
  <c r="M56" i="17"/>
  <c r="L56" i="17"/>
  <c r="K56" i="17"/>
  <c r="J56" i="17"/>
  <c r="I56" i="17"/>
  <c r="H56" i="17"/>
  <c r="G56" i="17"/>
  <c r="F56" i="17"/>
  <c r="E56" i="17"/>
  <c r="D56" i="17"/>
  <c r="M55" i="17"/>
  <c r="L55" i="17"/>
  <c r="K55" i="17"/>
  <c r="J55" i="17"/>
  <c r="I55" i="17"/>
  <c r="H55" i="17"/>
  <c r="G55" i="17"/>
  <c r="F55" i="17"/>
  <c r="E55" i="17"/>
  <c r="D55" i="17"/>
  <c r="M54" i="17"/>
  <c r="L54" i="17"/>
  <c r="K54" i="17"/>
  <c r="J54" i="17"/>
  <c r="I54" i="17"/>
  <c r="H54" i="17"/>
  <c r="G54" i="17"/>
  <c r="F54" i="17"/>
  <c r="E54" i="17"/>
  <c r="D54" i="17"/>
  <c r="M53" i="17"/>
  <c r="L53" i="17"/>
  <c r="K53" i="17"/>
  <c r="J53" i="17"/>
  <c r="I53" i="17"/>
  <c r="H53" i="17"/>
  <c r="G53" i="17"/>
  <c r="F53" i="17"/>
  <c r="E53" i="17"/>
  <c r="D53" i="17"/>
  <c r="M52" i="17"/>
  <c r="L52" i="17"/>
  <c r="K52" i="17"/>
  <c r="J52" i="17"/>
  <c r="I52" i="17"/>
  <c r="H52" i="17"/>
  <c r="G52" i="17"/>
  <c r="F52" i="17"/>
  <c r="E52" i="17"/>
  <c r="D52" i="17"/>
  <c r="M51" i="17"/>
  <c r="L51" i="17"/>
  <c r="K51" i="17"/>
  <c r="J51" i="17"/>
  <c r="I51" i="17"/>
  <c r="H51" i="17"/>
  <c r="G51" i="17"/>
  <c r="F51" i="17"/>
  <c r="E51" i="17"/>
  <c r="D51" i="17"/>
  <c r="M50" i="17"/>
  <c r="L50" i="17"/>
  <c r="K50" i="17"/>
  <c r="J50" i="17"/>
  <c r="I50" i="17"/>
  <c r="H50" i="17"/>
  <c r="G50" i="17"/>
  <c r="F50" i="17"/>
  <c r="E50" i="17"/>
  <c r="D50" i="17"/>
  <c r="M49" i="17"/>
  <c r="L49" i="17"/>
  <c r="K49" i="17"/>
  <c r="J49" i="17"/>
  <c r="I49" i="17"/>
  <c r="H49" i="17"/>
  <c r="G49" i="17"/>
  <c r="F49" i="17"/>
  <c r="E49" i="17"/>
  <c r="D49" i="17"/>
  <c r="M48" i="17"/>
  <c r="L48" i="17"/>
  <c r="K48" i="17"/>
  <c r="J48" i="17"/>
  <c r="I48" i="17"/>
  <c r="H48" i="17"/>
  <c r="G48" i="17"/>
  <c r="F48" i="17"/>
  <c r="E48" i="17"/>
  <c r="D48" i="17"/>
  <c r="M47" i="17"/>
  <c r="L47" i="17"/>
  <c r="K47" i="17"/>
  <c r="J47" i="17"/>
  <c r="I47" i="17"/>
  <c r="H47" i="17"/>
  <c r="G47" i="17"/>
  <c r="F47" i="17"/>
  <c r="E47" i="17"/>
  <c r="D47" i="17"/>
  <c r="M46" i="17"/>
  <c r="L46" i="17"/>
  <c r="K46" i="17"/>
  <c r="J46" i="17"/>
  <c r="I46" i="17"/>
  <c r="H46" i="17"/>
  <c r="G46" i="17"/>
  <c r="F46" i="17"/>
  <c r="E46" i="17"/>
  <c r="D46" i="17"/>
  <c r="M45" i="17"/>
  <c r="L45" i="17"/>
  <c r="K45" i="17"/>
  <c r="J45" i="17"/>
  <c r="I45" i="17"/>
  <c r="H45" i="17"/>
  <c r="G45" i="17"/>
  <c r="F45" i="17"/>
  <c r="E45" i="17"/>
  <c r="D45" i="17"/>
  <c r="M44" i="17"/>
  <c r="L44" i="17"/>
  <c r="K44" i="17"/>
  <c r="J44" i="17"/>
  <c r="I44" i="17"/>
  <c r="H44" i="17"/>
  <c r="G44" i="17"/>
  <c r="F44" i="17"/>
  <c r="E44" i="17"/>
  <c r="D44" i="17"/>
  <c r="M43" i="17"/>
  <c r="L43" i="17"/>
  <c r="K43" i="17"/>
  <c r="J43" i="17"/>
  <c r="I43" i="17"/>
  <c r="H43" i="17"/>
  <c r="G43" i="17"/>
  <c r="F43" i="17"/>
  <c r="E43" i="17"/>
  <c r="D43" i="17"/>
  <c r="M42" i="17"/>
  <c r="L42" i="17"/>
  <c r="K42" i="17"/>
  <c r="J42" i="17"/>
  <c r="I42" i="17"/>
  <c r="H42" i="17"/>
  <c r="G42" i="17"/>
  <c r="F42" i="17"/>
  <c r="E42" i="17"/>
  <c r="D42" i="17"/>
  <c r="M41" i="17"/>
  <c r="L41" i="17"/>
  <c r="K41" i="17"/>
  <c r="J41" i="17"/>
  <c r="I41" i="17"/>
  <c r="H41" i="17"/>
  <c r="G41" i="17"/>
  <c r="F41" i="17"/>
  <c r="E41" i="17"/>
  <c r="D41" i="17"/>
  <c r="M40" i="17"/>
  <c r="L40" i="17"/>
  <c r="K40" i="17"/>
  <c r="J40" i="17"/>
  <c r="I40" i="17"/>
  <c r="H40" i="17"/>
  <c r="G40" i="17"/>
  <c r="F40" i="17"/>
  <c r="E40" i="17"/>
  <c r="D40" i="17"/>
  <c r="M39" i="17"/>
  <c r="L39" i="17"/>
  <c r="K39" i="17"/>
  <c r="J39" i="17"/>
  <c r="I39" i="17"/>
  <c r="H39" i="17"/>
  <c r="G39" i="17"/>
  <c r="F39" i="17"/>
  <c r="E39" i="17"/>
  <c r="D39" i="17"/>
  <c r="M38" i="17"/>
  <c r="L38" i="17"/>
  <c r="K38" i="17"/>
  <c r="J38" i="17"/>
  <c r="I38" i="17"/>
  <c r="H38" i="17"/>
  <c r="G38" i="17"/>
  <c r="F38" i="17"/>
  <c r="E38" i="17"/>
  <c r="D38" i="17"/>
  <c r="M37" i="17"/>
  <c r="L37" i="17"/>
  <c r="K37" i="17"/>
  <c r="J37" i="17"/>
  <c r="I37" i="17"/>
  <c r="H37" i="17"/>
  <c r="G37" i="17"/>
  <c r="F37" i="17"/>
  <c r="E37" i="17"/>
  <c r="D37" i="17"/>
  <c r="M36" i="17"/>
  <c r="L36" i="17"/>
  <c r="K36" i="17"/>
  <c r="J36" i="17"/>
  <c r="I36" i="17"/>
  <c r="H36" i="17"/>
  <c r="G36" i="17"/>
  <c r="F36" i="17"/>
  <c r="E36" i="17"/>
  <c r="D36" i="17"/>
  <c r="M35" i="17"/>
  <c r="L35" i="17"/>
  <c r="K35" i="17"/>
  <c r="J35" i="17"/>
  <c r="I35" i="17"/>
  <c r="H35" i="17"/>
  <c r="G35" i="17"/>
  <c r="F35" i="17"/>
  <c r="E35" i="17"/>
  <c r="D35" i="17"/>
  <c r="M34" i="17"/>
  <c r="K34" i="17"/>
  <c r="J34" i="17"/>
  <c r="H34" i="17"/>
  <c r="G34" i="17"/>
  <c r="F34" i="17"/>
  <c r="M33" i="17"/>
  <c r="L33" i="17"/>
  <c r="K33" i="17"/>
  <c r="J33" i="17"/>
  <c r="I33" i="17"/>
  <c r="H33" i="17"/>
  <c r="G33" i="17"/>
  <c r="F33" i="17"/>
  <c r="E33" i="17"/>
  <c r="D33" i="17"/>
  <c r="M32" i="17"/>
  <c r="K32" i="17"/>
  <c r="H32" i="17"/>
  <c r="G32" i="17"/>
  <c r="F32" i="17"/>
  <c r="M31" i="17"/>
  <c r="K31" i="17"/>
  <c r="H31" i="17"/>
  <c r="G31" i="17"/>
  <c r="F31" i="17"/>
  <c r="M30" i="17"/>
  <c r="L30" i="17"/>
  <c r="K30" i="17"/>
  <c r="J30" i="17"/>
  <c r="I30" i="17"/>
  <c r="H30" i="17"/>
  <c r="G30" i="17"/>
  <c r="F30" i="17"/>
  <c r="E30" i="17"/>
  <c r="D30" i="17"/>
  <c r="M29" i="17"/>
  <c r="L29" i="17"/>
  <c r="K29" i="17"/>
  <c r="J29" i="17"/>
  <c r="I29" i="17"/>
  <c r="H29" i="17"/>
  <c r="G29" i="17"/>
  <c r="F29" i="17"/>
  <c r="E29" i="17"/>
  <c r="D29" i="17"/>
  <c r="M28" i="17"/>
  <c r="L28" i="17"/>
  <c r="K28" i="17"/>
  <c r="J28" i="17"/>
  <c r="I28" i="17"/>
  <c r="H28" i="17"/>
  <c r="G28" i="17"/>
  <c r="F28" i="17"/>
  <c r="E28" i="17"/>
  <c r="D28" i="17"/>
  <c r="M27" i="17"/>
  <c r="L27" i="17"/>
  <c r="K27" i="17"/>
  <c r="J27" i="17"/>
  <c r="I27" i="17"/>
  <c r="H27" i="17"/>
  <c r="G27" i="17"/>
  <c r="F27" i="17"/>
  <c r="E27" i="17"/>
  <c r="D27" i="17"/>
  <c r="M26" i="17"/>
  <c r="L26" i="17"/>
  <c r="K26" i="17"/>
  <c r="J26" i="17"/>
  <c r="I26" i="17"/>
  <c r="H26" i="17"/>
  <c r="G26" i="17"/>
  <c r="F26" i="17"/>
  <c r="E26" i="17"/>
  <c r="D26" i="17"/>
  <c r="M25" i="17"/>
  <c r="L25" i="17"/>
  <c r="K25" i="17"/>
  <c r="J25" i="17"/>
  <c r="I25" i="17"/>
  <c r="H25" i="17"/>
  <c r="G25" i="17"/>
  <c r="F25" i="17"/>
  <c r="E25" i="17"/>
  <c r="D25" i="17"/>
  <c r="M24" i="17"/>
  <c r="K24" i="17"/>
  <c r="H24" i="17"/>
  <c r="G24" i="17"/>
  <c r="F24" i="17"/>
  <c r="M22" i="17"/>
  <c r="K22" i="17"/>
  <c r="H22" i="17"/>
  <c r="G22" i="17"/>
  <c r="F22" i="17"/>
  <c r="E14" i="17"/>
  <c r="D14" i="17"/>
  <c r="D12" i="17"/>
  <c r="L11" i="17"/>
  <c r="K11" i="17"/>
  <c r="B11" i="17"/>
  <c r="A11" i="17"/>
  <c r="B10" i="17"/>
  <c r="L9" i="17"/>
  <c r="K9" i="17"/>
  <c r="B9" i="17"/>
  <c r="J5" i="17"/>
  <c r="I5" i="17"/>
  <c r="A5" i="17"/>
  <c r="I88" i="14"/>
  <c r="H88" i="14"/>
  <c r="G88" i="14"/>
  <c r="F88" i="14"/>
  <c r="E88" i="14"/>
  <c r="D88" i="14"/>
  <c r="I86" i="14"/>
  <c r="H86" i="14"/>
  <c r="G86" i="14"/>
  <c r="F86" i="14"/>
  <c r="E86" i="14"/>
  <c r="D86" i="14"/>
  <c r="I85" i="14"/>
  <c r="H85" i="14"/>
  <c r="G85" i="14"/>
  <c r="F85" i="14"/>
  <c r="E85" i="14"/>
  <c r="D85" i="14"/>
  <c r="I84" i="14"/>
  <c r="H84" i="14"/>
  <c r="G84" i="14"/>
  <c r="F84" i="14"/>
  <c r="E84" i="14"/>
  <c r="D84" i="14"/>
  <c r="I83" i="14"/>
  <c r="H83" i="14"/>
  <c r="G83" i="14"/>
  <c r="F83" i="14"/>
  <c r="E83" i="14"/>
  <c r="D83" i="14"/>
  <c r="I82" i="14"/>
  <c r="H82" i="14"/>
  <c r="G82" i="14"/>
  <c r="F82" i="14"/>
  <c r="E82" i="14"/>
  <c r="D82" i="14"/>
  <c r="I81" i="14"/>
  <c r="H81" i="14"/>
  <c r="G81" i="14"/>
  <c r="F81" i="14"/>
  <c r="E81" i="14"/>
  <c r="D81" i="14"/>
  <c r="I80" i="14"/>
  <c r="H80" i="14"/>
  <c r="G80" i="14"/>
  <c r="F80" i="14"/>
  <c r="E80" i="14"/>
  <c r="D80" i="14"/>
  <c r="I79" i="14"/>
  <c r="H79" i="14"/>
  <c r="G79" i="14"/>
  <c r="F79" i="14"/>
  <c r="E79" i="14"/>
  <c r="D79" i="14"/>
  <c r="I78" i="14"/>
  <c r="H78" i="14"/>
  <c r="G78" i="14"/>
  <c r="F78" i="14"/>
  <c r="E78" i="14"/>
  <c r="D78" i="14"/>
  <c r="I77" i="14"/>
  <c r="H77" i="14"/>
  <c r="G77" i="14"/>
  <c r="F77" i="14"/>
  <c r="E77" i="14"/>
  <c r="D77" i="14"/>
  <c r="I76" i="14"/>
  <c r="H76" i="14"/>
  <c r="G76" i="14"/>
  <c r="F76" i="14"/>
  <c r="E76" i="14"/>
  <c r="D76" i="14"/>
  <c r="I75" i="14"/>
  <c r="H75" i="14"/>
  <c r="G75" i="14"/>
  <c r="F75" i="14"/>
  <c r="E75" i="14"/>
  <c r="D75" i="14"/>
  <c r="I74" i="14"/>
  <c r="H74" i="14"/>
  <c r="G74" i="14"/>
  <c r="F74" i="14"/>
  <c r="E74" i="14"/>
  <c r="D74" i="14"/>
  <c r="I73" i="14"/>
  <c r="H73" i="14"/>
  <c r="G73" i="14"/>
  <c r="F73" i="14"/>
  <c r="E73" i="14"/>
  <c r="D73" i="14"/>
  <c r="I72" i="14"/>
  <c r="H72" i="14"/>
  <c r="G72" i="14"/>
  <c r="F72" i="14"/>
  <c r="E72" i="14"/>
  <c r="D72" i="14"/>
  <c r="I71" i="14"/>
  <c r="H71" i="14"/>
  <c r="G71" i="14"/>
  <c r="F71" i="14"/>
  <c r="E71" i="14"/>
  <c r="D71" i="14"/>
  <c r="I70" i="14"/>
  <c r="H70" i="14"/>
  <c r="G70" i="14"/>
  <c r="F70" i="14"/>
  <c r="E70" i="14"/>
  <c r="D70" i="14"/>
  <c r="I69" i="14"/>
  <c r="H69" i="14"/>
  <c r="G69" i="14"/>
  <c r="F69" i="14"/>
  <c r="E69" i="14"/>
  <c r="D69" i="14"/>
  <c r="I68" i="14"/>
  <c r="H68" i="14"/>
  <c r="G68" i="14"/>
  <c r="F68" i="14"/>
  <c r="E68" i="14"/>
  <c r="D68" i="14"/>
  <c r="I67" i="14"/>
  <c r="H67" i="14"/>
  <c r="G67" i="14"/>
  <c r="F67" i="14"/>
  <c r="E67" i="14"/>
  <c r="D67" i="14"/>
  <c r="I66" i="14"/>
  <c r="H66" i="14"/>
  <c r="G66" i="14"/>
  <c r="F66" i="14"/>
  <c r="E66" i="14"/>
  <c r="D66" i="14"/>
  <c r="I65" i="14"/>
  <c r="H65" i="14"/>
  <c r="G65" i="14"/>
  <c r="F65" i="14"/>
  <c r="E65" i="14"/>
  <c r="D65" i="14"/>
  <c r="I64" i="14"/>
  <c r="H64" i="14"/>
  <c r="G64" i="14"/>
  <c r="F64" i="14"/>
  <c r="E64" i="14"/>
  <c r="D64" i="14"/>
  <c r="I63" i="14"/>
  <c r="H63" i="14"/>
  <c r="G63" i="14"/>
  <c r="F63" i="14"/>
  <c r="E63" i="14"/>
  <c r="D63" i="14"/>
  <c r="I62" i="14"/>
  <c r="H62" i="14"/>
  <c r="G62" i="14"/>
  <c r="F62" i="14"/>
  <c r="E62" i="14"/>
  <c r="D62" i="14"/>
  <c r="I61" i="14"/>
  <c r="H61" i="14"/>
  <c r="G61" i="14"/>
  <c r="F61" i="14"/>
  <c r="E61" i="14"/>
  <c r="D61" i="14"/>
  <c r="I60" i="14"/>
  <c r="H60" i="14"/>
  <c r="G60" i="14"/>
  <c r="F60" i="14"/>
  <c r="D60" i="14"/>
  <c r="F59" i="14"/>
  <c r="F58" i="14"/>
  <c r="I57" i="14"/>
  <c r="H57" i="14"/>
  <c r="G57" i="14"/>
  <c r="F57" i="14"/>
  <c r="E57" i="14"/>
  <c r="D57" i="14"/>
  <c r="I56" i="14"/>
  <c r="F56" i="14"/>
  <c r="E56" i="14"/>
  <c r="D56" i="14"/>
  <c r="F55" i="14"/>
  <c r="I54" i="14"/>
  <c r="H54" i="14"/>
  <c r="G54" i="14"/>
  <c r="F54" i="14"/>
  <c r="E54" i="14"/>
  <c r="D54" i="14"/>
  <c r="I53" i="14"/>
  <c r="H53" i="14"/>
  <c r="G53" i="14"/>
  <c r="F53" i="14"/>
  <c r="E53" i="14"/>
  <c r="D53" i="14"/>
  <c r="I52" i="14"/>
  <c r="F52" i="14"/>
  <c r="I51" i="14"/>
  <c r="F51" i="14"/>
  <c r="I50" i="14"/>
  <c r="H50" i="14"/>
  <c r="G50" i="14"/>
  <c r="F50" i="14"/>
  <c r="E50" i="14"/>
  <c r="D50" i="14"/>
  <c r="I49" i="14"/>
  <c r="H49" i="14"/>
  <c r="G49" i="14"/>
  <c r="F49" i="14"/>
  <c r="E49" i="14"/>
  <c r="D49" i="14"/>
  <c r="I48" i="14"/>
  <c r="H48" i="14"/>
  <c r="G48" i="14"/>
  <c r="F48" i="14"/>
  <c r="E48" i="14"/>
  <c r="D48" i="14"/>
  <c r="F47" i="14"/>
  <c r="I46" i="14"/>
  <c r="G46" i="14"/>
  <c r="F46" i="14"/>
  <c r="E46" i="14"/>
  <c r="F45" i="14"/>
  <c r="G44" i="14"/>
  <c r="F44" i="14"/>
  <c r="E44" i="14"/>
  <c r="D44" i="14"/>
  <c r="F42" i="14"/>
  <c r="F41" i="14"/>
  <c r="F40" i="14"/>
  <c r="F39" i="14"/>
  <c r="F38" i="14"/>
  <c r="F37" i="14"/>
  <c r="E37" i="14"/>
  <c r="D37" i="14"/>
  <c r="F36" i="14"/>
  <c r="F35" i="14"/>
  <c r="F34" i="14"/>
  <c r="G33" i="14"/>
  <c r="F33" i="14"/>
  <c r="E33" i="14"/>
  <c r="D33" i="14"/>
  <c r="F32" i="14"/>
  <c r="F31" i="14"/>
  <c r="F30" i="14"/>
  <c r="G29" i="14"/>
  <c r="F29" i="14"/>
  <c r="E29" i="14"/>
  <c r="G28" i="14"/>
  <c r="F28" i="14"/>
  <c r="E28" i="14"/>
  <c r="D28" i="14"/>
  <c r="F27" i="14"/>
  <c r="F26" i="14"/>
  <c r="F25" i="14"/>
  <c r="F24" i="14"/>
  <c r="F23" i="14"/>
  <c r="E14" i="14"/>
  <c r="D14" i="14"/>
  <c r="D12" i="14"/>
  <c r="I11" i="14"/>
  <c r="B11" i="14"/>
  <c r="B10" i="14"/>
  <c r="I9" i="14"/>
  <c r="B9" i="14"/>
  <c r="H5" i="14"/>
  <c r="G5" i="14"/>
  <c r="A5" i="14"/>
  <c r="H114" i="13"/>
  <c r="D114" i="13"/>
  <c r="H63" i="13"/>
  <c r="D63" i="13"/>
  <c r="H40" i="13"/>
  <c r="D40" i="13"/>
  <c r="D31" i="13"/>
  <c r="H24" i="13"/>
  <c r="D24" i="13"/>
  <c r="I6" i="13"/>
  <c r="B6" i="13"/>
  <c r="B5" i="13"/>
  <c r="I4" i="13"/>
  <c r="B4" i="13"/>
  <c r="F94" i="12"/>
  <c r="E94" i="12"/>
  <c r="F77" i="12"/>
  <c r="E77" i="12"/>
  <c r="F61" i="12"/>
  <c r="E61" i="12"/>
  <c r="F56" i="12"/>
  <c r="E56" i="12"/>
  <c r="F39" i="12"/>
  <c r="E39" i="12"/>
  <c r="F30" i="12"/>
  <c r="E30" i="12"/>
  <c r="F26" i="12"/>
  <c r="E26" i="12"/>
  <c r="F23" i="12"/>
  <c r="E23" i="12"/>
  <c r="D9" i="12"/>
  <c r="B9" i="12"/>
  <c r="B8" i="12"/>
  <c r="D7" i="12"/>
  <c r="B7" i="12"/>
  <c r="E97" i="12" l="1"/>
  <c r="F97" i="12"/>
  <c r="D45" i="13"/>
  <c r="H84" i="18"/>
  <c r="E65" i="12"/>
  <c r="G84" i="18"/>
  <c r="L84" i="18"/>
  <c r="L84" i="19"/>
  <c r="F36" i="12"/>
  <c r="D32" i="13"/>
  <c r="H46" i="13" l="1"/>
  <c r="D46" i="13"/>
  <c r="F67" i="12"/>
</calcChain>
</file>

<file path=xl/sharedStrings.xml><?xml version="1.0" encoding="utf-8"?>
<sst xmlns="http://schemas.openxmlformats.org/spreadsheetml/2006/main" count="2326" uniqueCount="395">
  <si>
    <t>Додаток 1
до Національного положення (стандарту) бухгалтерського обліку в державному секторі 101 «Подання фінансової звітності»</t>
  </si>
  <si>
    <t>КОДИ</t>
  </si>
  <si>
    <t>Дата (рік, місяць, число)</t>
  </si>
  <si>
    <t>01</t>
  </si>
  <si>
    <t>Установа</t>
  </si>
  <si>
    <t>за ЄДРПОУ</t>
  </si>
  <si>
    <t>02142336</t>
  </si>
  <si>
    <t>Територія</t>
  </si>
  <si>
    <t>Організаційно-правова форма господарювання</t>
  </si>
  <si>
    <t>Орган місцевого самоврядування</t>
  </si>
  <si>
    <t>за КОПФГ</t>
  </si>
  <si>
    <t>Орган державного управління</t>
  </si>
  <si>
    <t>за КОДУ</t>
  </si>
  <si>
    <t>Вид економічної діяльності</t>
  </si>
  <si>
    <t>за КВЕД</t>
  </si>
  <si>
    <t>БАЛАНС</t>
  </si>
  <si>
    <t>АКТИВ</t>
  </si>
  <si>
    <t>Код рядка</t>
  </si>
  <si>
    <t>На початок звітного періоду</t>
  </si>
  <si>
    <t>На кінець звітного періоду</t>
  </si>
  <si>
    <t>І. НЕФІНАНСОВІ АКТИВИ</t>
  </si>
  <si>
    <t>Основні засоби:</t>
  </si>
  <si>
    <t>Нематеріальні активи:</t>
  </si>
  <si>
    <t>Незавершені капітальні інвестиції</t>
  </si>
  <si>
    <t>Запаси</t>
  </si>
  <si>
    <t>Виробництво</t>
  </si>
  <si>
    <t>Поточні біологічні активи</t>
  </si>
  <si>
    <t>Усього за розділом І</t>
  </si>
  <si>
    <t>Довгострокова дебіторська заборгованість</t>
  </si>
  <si>
    <t>Довгострокові фінансові інвестиції, у тому числі:</t>
  </si>
  <si>
    <t>Поточні фінансові інвестиції</t>
  </si>
  <si>
    <t>Кошти бюджетів та інших клієнтів на:</t>
  </si>
  <si>
    <t>Інші фінансові активи</t>
  </si>
  <si>
    <t>Усього за розділом ІІ</t>
  </si>
  <si>
    <t>ПАСИВ</t>
  </si>
  <si>
    <t>І. ВЛАСНИЙ КАПІТАЛ ТА ФІНАНСОВИЙ РЕЗУЛЬТАТ</t>
  </si>
  <si>
    <t>Внесений капітал</t>
  </si>
  <si>
    <t>Капітал у дооцінках</t>
  </si>
  <si>
    <t>Фінансовий результат</t>
  </si>
  <si>
    <t>Капітал у підприємствах</t>
  </si>
  <si>
    <t>Резерви</t>
  </si>
  <si>
    <t>Цільове фінансування</t>
  </si>
  <si>
    <t>II. ЗОБОВ'ЯЗАННЯ</t>
  </si>
  <si>
    <t>Довгострокові зобов’язання:</t>
  </si>
  <si>
    <t>Поточна заборгованість за довгостроковими зобов’язаннями</t>
  </si>
  <si>
    <t>Поточні зобов’язання:</t>
  </si>
  <si>
    <t>Додаток 2
до Національного положення (стандарту) бухгалтерського обліку в державному секторі 101 «Подання фінансової звітності»</t>
  </si>
  <si>
    <t>І. ФІНАНСОВИЙ РЕЗУЛЬТАТ ДІЯЛЬНОСТІ</t>
  </si>
  <si>
    <t>Стаття</t>
  </si>
  <si>
    <t>За звітний період</t>
  </si>
  <si>
    <t>За аналогічний період попереднього року</t>
  </si>
  <si>
    <t>ДОХОДИ</t>
  </si>
  <si>
    <t>Доходи від обмінних операцій</t>
  </si>
  <si>
    <t>Бюджетні асигнування</t>
  </si>
  <si>
    <t>Доходи від надання послуг (виконання робіт)</t>
  </si>
  <si>
    <t>Доходи від продажу активів</t>
  </si>
  <si>
    <t>Фінансові доходи</t>
  </si>
  <si>
    <t>Інші доходи від обмінних операцій</t>
  </si>
  <si>
    <t>Доходи від необмінних операцій</t>
  </si>
  <si>
    <t>Податкові надходження</t>
  </si>
  <si>
    <t>Неподаткові надходження</t>
  </si>
  <si>
    <t>Трансферти</t>
  </si>
  <si>
    <t>Надходження до державних цільових фондів</t>
  </si>
  <si>
    <t>Інші доходи від необмінних операцій</t>
  </si>
  <si>
    <t>Усього доходів від необмінних операцій</t>
  </si>
  <si>
    <t>Усього доходів</t>
  </si>
  <si>
    <t>ВИТРАТИ</t>
  </si>
  <si>
    <t>Витрати на виконання бюджетних програм</t>
  </si>
  <si>
    <t>Витрати на виготовлення продукції (надання послуг, виконання робіт)</t>
  </si>
  <si>
    <t>Витрати з продажу активів</t>
  </si>
  <si>
    <t>Фінансові витрати</t>
  </si>
  <si>
    <t>Інші витрати за обмінними операціями</t>
  </si>
  <si>
    <t>Усього витрат за обмінними операціями</t>
  </si>
  <si>
    <t>Витрати за необмінними операціями</t>
  </si>
  <si>
    <t>Інші витрати за необмінними операціями</t>
  </si>
  <si>
    <t>Усього витрат</t>
  </si>
  <si>
    <t>Профіцит/дефіцит за звітний період</t>
  </si>
  <si>
    <t>ІІ. ВИДАТКИ БЮДЖЕТУ (КОШТОРИСУ) ЗА ФУНКЦІОНАЛЬНОЮ КЛАСИФІКАЦІЄЮ ВИДАТКІВ ТА КРЕДИТУВАННЯ БЮДЖЕТУ</t>
  </si>
  <si>
    <t>Найменування показника</t>
  </si>
  <si>
    <t>Загальнодержавні функції</t>
  </si>
  <si>
    <t>Оборона</t>
  </si>
  <si>
    <t>Громадський порядок, безпека та судова влада</t>
  </si>
  <si>
    <t>Економічна діяльність</t>
  </si>
  <si>
    <t>Охорона навколишнього природного середовища</t>
  </si>
  <si>
    <t>Житлово-комунальне господарство</t>
  </si>
  <si>
    <t>Охорона здоров’я</t>
  </si>
  <si>
    <t>Духовний та фізичний розвиток</t>
  </si>
  <si>
    <t>Освіта</t>
  </si>
  <si>
    <t>Соціальний захист та соціальне забезпечення</t>
  </si>
  <si>
    <t>УСЬОГО:</t>
  </si>
  <si>
    <t>ІІІ. ВИКОНАННЯ БЮДЖЕТУ (КОШТОРИСУ)</t>
  </si>
  <si>
    <t>Загальний фонд</t>
  </si>
  <si>
    <t>Спеціальний фонд</t>
  </si>
  <si>
    <t>план на звітний рік</t>
  </si>
  <si>
    <t>фактична сума виконання за звітний період</t>
  </si>
  <si>
    <t>план на звітний рік із урахуванням змін</t>
  </si>
  <si>
    <t>різниця (графа 7 мінус графа 6)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</si>
  <si>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</si>
  <si>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</si>
  <si>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Інші неподаткові надходження</t>
  </si>
  <si>
    <t>Власні надходження бюджетних установ</t>
  </si>
  <si>
    <t>Офіційні трансферти, з них:</t>
  </si>
  <si>
    <t>Цільові фонди</t>
  </si>
  <si>
    <t>Надходження державних цільових фондів</t>
  </si>
  <si>
    <t>Надходження Пенсійного фонду України</t>
  </si>
  <si>
    <t>Надходження Фонду соціального страхування України</t>
  </si>
  <si>
    <t>Інші надходження</t>
  </si>
  <si>
    <t>Оплата праці і нарахування на заробітну плату</t>
  </si>
  <si>
    <t>Використання товарів і послуг</t>
  </si>
  <si>
    <t>Обслуговування боргових зобов’язань</t>
  </si>
  <si>
    <t>Поточні трансферти, з них:</t>
  </si>
  <si>
    <t>Соціальне забезпечення</t>
  </si>
  <si>
    <t>Інші поточні видатки</t>
  </si>
  <si>
    <t>Нерозподілені видатки</t>
  </si>
  <si>
    <t>Придбання основного капіталу</t>
  </si>
  <si>
    <t>Капітальні трансферти, з них:</t>
  </si>
  <si>
    <t>Внутрішнє кредитування</t>
  </si>
  <si>
    <t>Зовнішнє кредитування</t>
  </si>
  <si>
    <t>IV. ЕЛЕМЕНТИ ВИТРАТ ЗА ОБМІННИМИ ОПЕРАЦІЯМИ</t>
  </si>
  <si>
    <t>Витрати на оплату праці</t>
  </si>
  <si>
    <t>Відрахування на соціальні заходи</t>
  </si>
  <si>
    <t>Матеріальні витрати</t>
  </si>
  <si>
    <t>Амортизація</t>
  </si>
  <si>
    <t>Інші витрати</t>
  </si>
  <si>
    <t>Усього</t>
  </si>
  <si>
    <t>Додаток 7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</si>
  <si>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</si>
  <si>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</si>
  <si>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</si>
  <si>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</si>
  <si>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</si>
  <si>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06</t>
  </si>
  <si>
    <t>Одиниця виміру: грн, коп.</t>
  </si>
  <si>
    <r>
      <t xml:space="preserve">Форма складена:    </t>
    </r>
    <r>
      <rPr>
        <b/>
        <u/>
        <sz val="8"/>
        <color indexed="8"/>
        <rFont val="Times New Roman"/>
        <family val="1"/>
        <charset val="204"/>
      </rPr>
      <t>за загальним</t>
    </r>
    <r>
      <rPr>
        <b/>
        <sz val="8"/>
        <color indexed="8"/>
        <rFont val="Times New Roman"/>
        <family val="1"/>
        <charset val="204"/>
      </rPr>
      <t>, спеціальним фондом</t>
    </r>
    <r>
      <rPr>
        <sz val="8"/>
        <color indexed="8"/>
        <rFont val="Times New Roman"/>
        <family val="1"/>
        <charset val="204"/>
      </rPr>
      <t xml:space="preserve"> (необхідне підкреслити).</t>
    </r>
  </si>
  <si>
    <t>Показники</t>
  </si>
  <si>
    <t>КЕКВ</t>
  </si>
  <si>
    <t>Дебіторська заборгованість</t>
  </si>
  <si>
    <t>Кредиторська заборгованість</t>
  </si>
  <si>
    <t>Зареєстровані бюджетні фінансові
зобов’язання на кінець
звітного періоду (року)</t>
  </si>
  <si>
    <t>на початок звітного року, усього</t>
  </si>
  <si>
    <t>на кінець звітного періоду (року)</t>
  </si>
  <si>
    <t>списана за період з початку звітного року</t>
  </si>
  <si>
    <t xml:space="preserve">на початок
звітного року, усього
</t>
  </si>
  <si>
    <t>усього</t>
  </si>
  <si>
    <t>з неї прострочена</t>
  </si>
  <si>
    <t>з неї</t>
  </si>
  <si>
    <t>прострочена</t>
  </si>
  <si>
    <t>термін оплати якої не настав</t>
  </si>
  <si>
    <t>Доходи</t>
  </si>
  <si>
    <t>Х</t>
  </si>
  <si>
    <t>010</t>
  </si>
  <si>
    <t>020</t>
  </si>
  <si>
    <r>
      <rPr>
        <sz val="8"/>
        <color indexed="8"/>
        <rFont val="Times New Roman"/>
        <family val="1"/>
        <charset val="204"/>
      </rPr>
      <t>у тому числ</t>
    </r>
    <r>
      <rPr>
        <b/>
        <sz val="8"/>
        <color indexed="8"/>
        <rFont val="Times New Roman"/>
        <family val="1"/>
        <charset val="204"/>
      </rPr>
      <t>і: 
Поточні  видатки</t>
    </r>
  </si>
  <si>
    <t>030</t>
  </si>
  <si>
    <t>040</t>
  </si>
  <si>
    <t xml:space="preserve">Оплата праці </t>
  </si>
  <si>
    <t>050</t>
  </si>
  <si>
    <t xml:space="preserve">  Заробітна плата</t>
  </si>
  <si>
    <t>060</t>
  </si>
  <si>
    <t xml:space="preserve">  Грошове  забезпечення військовослужбовців</t>
  </si>
  <si>
    <t>070</t>
  </si>
  <si>
    <t xml:space="preserve">Нарахування на  оплату праці </t>
  </si>
  <si>
    <t>080</t>
  </si>
  <si>
    <t>090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</si>
  <si>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</si>
  <si>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</si>
  <si>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</si>
  <si>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</si>
  <si>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</si>
  <si>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</si>
  <si>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</si>
  <si>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</si>
  <si>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</si>
  <si>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</si>
  <si>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</si>
  <si>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</si>
  <si>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</si>
  <si>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</si>
  <si>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</si>
  <si>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</si>
  <si>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</si>
  <si>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</si>
  <si>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</si>
  <si>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</si>
  <si>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</si>
  <si>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Виплата пенсій і допомоги</t>
  </si>
  <si>
    <t xml:space="preserve">Стипендії </t>
  </si>
  <si>
    <t>Інші виплати населенню</t>
  </si>
  <si>
    <t>Капітальні  видатки</t>
  </si>
  <si>
    <r>
      <t>Придбання основного капіталу</t>
    </r>
    <r>
      <rPr>
        <vertAlign val="superscript"/>
        <sz val="8"/>
        <color indexed="8"/>
        <rFont val="Times New Roman"/>
        <family val="1"/>
        <charset val="204"/>
      </rPr>
      <t>1</t>
    </r>
  </si>
  <si>
    <t>Придбання обладнання і предметів довгострокового користування</t>
  </si>
  <si>
    <t>Капітальне будівництво (придбання)</t>
  </si>
  <si>
    <t xml:space="preserve"> Капітальне будівництво (придбання) житла</t>
  </si>
  <si>
    <t xml:space="preserve">  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</si>
  <si>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</si>
  <si>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</si>
  <si>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</si>
  <si>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</si>
  <si>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</si>
  <si>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</si>
  <si>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</si>
  <si>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</si>
  <si>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</si>
  <si>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</si>
  <si>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r>
      <t>Капітальні трансферти підпри</t>
    </r>
    <r>
      <rPr>
        <i/>
        <sz val="8"/>
        <color indexed="8"/>
        <rFont val="Times New Roman"/>
        <family val="1"/>
        <charset val="204"/>
      </rPr>
      <t>ємствам (установам, організаціям)</t>
    </r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</si>
  <si>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</si>
  <si>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</si>
  <si>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</si>
  <si>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(підпис)</t>
  </si>
  <si>
    <t>про надходження і використання коштів, отриманих за іншими джерелами власних надходжень</t>
  </si>
  <si>
    <t>КЕКВ та/або ККК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</si>
  <si>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</si>
  <si>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</si>
  <si>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</si>
  <si>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Надійшло коштів за звітний період (рік)</t>
  </si>
  <si>
    <t>Касові за звітний період (рік)</t>
  </si>
  <si>
    <t>Залишок на кінець звітного періоду (року)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</si>
  <si>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</si>
  <si>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</si>
  <si>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</si>
  <si>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Від отриманих благодійних внесків, грантів та дарунків</t>
  </si>
  <si>
    <t>Фінансування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</si>
  <si>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</si>
  <si>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у тому числі:</t>
  </si>
  <si>
    <t>Поточні видатки</t>
  </si>
  <si>
    <t>100</t>
  </si>
  <si>
    <t>Нарахування на оплату праці</t>
  </si>
  <si>
    <t xml:space="preserve">Оплата комунальних послуг та енергоносіїв  </t>
  </si>
  <si>
    <t xml:space="preserve">  Оплата енргосервісу</t>
  </si>
  <si>
    <t xml:space="preserve">Обслуговування боргових зобов’язань </t>
  </si>
  <si>
    <t>Капітальні видатки</t>
  </si>
  <si>
    <t>Капітальне будівництво (придбання) житла</t>
  </si>
  <si>
    <t xml:space="preserve"> Капітальне  будівництво (придбання) інших об’єктів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</si>
  <si>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</si>
  <si>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t>Капітальні трансферти підприємствам (установам, організаціям)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</si>
  <si>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</si>
  <si>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</si>
  <si>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</si>
  <si>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</si>
  <si>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Надання зовнішніх кредитів</t>
  </si>
  <si>
    <r>
      <t xml:space="preserve">Форма складена:    </t>
    </r>
    <r>
      <rPr>
        <b/>
        <sz val="8"/>
        <color indexed="8"/>
        <rFont val="Times New Roman"/>
        <family val="1"/>
        <charset val="204"/>
      </rPr>
      <t>за загальним</t>
    </r>
    <r>
      <rPr>
        <b/>
        <sz val="8"/>
        <color indexed="8"/>
        <rFont val="Times New Roman"/>
        <family val="1"/>
        <charset val="204"/>
      </rPr>
      <t xml:space="preserve">, </t>
    </r>
    <r>
      <rPr>
        <b/>
        <u/>
        <sz val="8"/>
        <color indexed="8"/>
        <rFont val="Times New Roman"/>
        <family val="1"/>
        <charset val="204"/>
      </rPr>
      <t xml:space="preserve">спеціальним </t>
    </r>
    <r>
      <rPr>
        <b/>
        <sz val="8"/>
        <color indexed="8"/>
        <rFont val="Times New Roman"/>
        <family val="1"/>
        <charset val="204"/>
      </rPr>
      <t>фондом</t>
    </r>
    <r>
      <rPr>
        <sz val="8"/>
        <color indexed="8"/>
        <rFont val="Times New Roman"/>
        <family val="1"/>
        <charset val="204"/>
      </rPr>
      <t xml:space="preserve"> (необхідне підкреслити).</t>
    </r>
  </si>
  <si>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</si>
  <si>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</si>
  <si>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</si>
  <si>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Перера-ховано залишок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</si>
  <si>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</si>
  <si>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</si>
  <si>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Інші видатки</t>
  </si>
  <si>
    <t>X</t>
  </si>
  <si>
    <t>Затверджено на звітний рік</t>
  </si>
  <si>
    <t>у тому числі</t>
  </si>
  <si>
    <t>спрямовано на погашення заборгованості загального фонду</t>
  </si>
  <si>
    <t>у тому числі на рахунках в устано-вах банків</t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</si>
  <si>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</si>
  <si>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</si>
  <si>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реалізації в установленому поряду майна (крім нерухомого майна)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</si>
  <si>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</si>
  <si>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</si>
  <si>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</si>
  <si>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</si>
  <si>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Отримано залишок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</si>
  <si>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</t>
  </si>
  <si>
    <t>Установа/бюджет</t>
  </si>
  <si>
    <t>Одиниця виміру: грн.</t>
  </si>
  <si>
    <t>Форма № 1-дс</t>
  </si>
  <si>
    <t xml:space="preserve">     первісна вартість</t>
  </si>
  <si>
    <t xml:space="preserve">     знос</t>
  </si>
  <si>
    <t>Інвестиційна нерухомість</t>
  </si>
  <si>
    <t xml:space="preserve">     накопичена амортизація</t>
  </si>
  <si>
    <t>Довгострокові біологічні активи</t>
  </si>
  <si>
    <t>ІІ ФІНАНСОВІ АКТИВИ</t>
  </si>
  <si>
    <t xml:space="preserve">     цінні папери, крім акцій</t>
  </si>
  <si>
    <t xml:space="preserve">     акції та інші форми участі в капіталі</t>
  </si>
  <si>
    <t>Поточна дебіторська заборгованість</t>
  </si>
  <si>
    <t xml:space="preserve">     за розрахунками з бюджетом</t>
  </si>
  <si>
    <t xml:space="preserve">     за розрахунками за товари, роботи, послуги</t>
  </si>
  <si>
    <t xml:space="preserve">     за наданими кредитами</t>
  </si>
  <si>
    <t xml:space="preserve">     за виданими авансами</t>
  </si>
  <si>
    <t xml:space="preserve">     за розрахунками із соціального страхування</t>
  </si>
  <si>
    <t xml:space="preserve">     за внутрішніми розрахунками</t>
  </si>
  <si>
    <t xml:space="preserve">     інша поточна дебіторська заборгованість</t>
  </si>
  <si>
    <t>Грошові кошти та їх еквіваленти розпорядників бюджетних коштів та державних цільових фондів у:</t>
  </si>
  <si>
    <t xml:space="preserve">     національній валюті, у тому числі в:</t>
  </si>
  <si>
    <t xml:space="preserve">           касі</t>
  </si>
  <si>
    <t xml:space="preserve">           казначействі</t>
  </si>
  <si>
    <t xml:space="preserve">           установах банків</t>
  </si>
  <si>
    <t xml:space="preserve">           дорозі</t>
  </si>
  <si>
    <t xml:space="preserve">     іноземній валюті</t>
  </si>
  <si>
    <t xml:space="preserve">     єдиному казначейському рахунку</t>
  </si>
  <si>
    <t xml:space="preserve">     рахунках в установах банків у тому числі в:</t>
  </si>
  <si>
    <t xml:space="preserve">           національній валюті</t>
  </si>
  <si>
    <t xml:space="preserve">           іноземній валюті</t>
  </si>
  <si>
    <t>ІІІ ВИТРАТИ МАЙБУТНІХ ПЕРІОДІВ</t>
  </si>
  <si>
    <t xml:space="preserve">     за цінними паперами</t>
  </si>
  <si>
    <t xml:space="preserve">     за кредитами</t>
  </si>
  <si>
    <t xml:space="preserve">     інші довгострокові зобов’язання</t>
  </si>
  <si>
    <t xml:space="preserve">     за платежами до бюджету</t>
  </si>
  <si>
    <t xml:space="preserve">     за одержаними авансами</t>
  </si>
  <si>
    <t xml:space="preserve">     за розрахунками з оплати праці</t>
  </si>
  <si>
    <t xml:space="preserve">     інші поточні зобов’язання, з них:</t>
  </si>
  <si>
    <t xml:space="preserve">            за цінними паперами</t>
  </si>
  <si>
    <t xml:space="preserve">ІІІ. ЗАБЕЗПЕЧЕННЯ </t>
  </si>
  <si>
    <t xml:space="preserve">ІV. ДОХОДИ МАЙБУТНІХ ПЕРІОДІВ </t>
  </si>
  <si>
    <t>(ініціали та прізвище)</t>
  </si>
  <si>
    <t xml:space="preserve">на якого покладено виконання </t>
  </si>
  <si>
    <t>обов’язків бухгалтерської служби)</t>
  </si>
  <si>
    <t>ЗВІТ ПРО ФІНАНСОВІ РЕЗУЛЬТАТИ</t>
  </si>
  <si>
    <t>Форма № 2-дс</t>
  </si>
  <si>
    <t xml:space="preserve">Усього доходів від обмінних операцій </t>
  </si>
  <si>
    <t xml:space="preserve">Витрати за обмінними операціями </t>
  </si>
  <si>
    <t>Усього витрати за необмінними операціями</t>
  </si>
  <si>
    <t xml:space="preserve">різниця (графа 4 мінус графа 3)
</t>
  </si>
  <si>
    <t xml:space="preserve">Доходи від операцій з капіталом </t>
  </si>
  <si>
    <t xml:space="preserve">  від органів державного управління</t>
  </si>
  <si>
    <t>Надходження Фонду загальнообов'язкового державного соціального страхування України на випадок безробіття</t>
  </si>
  <si>
    <t xml:space="preserve">Усього доходів </t>
  </si>
  <si>
    <t xml:space="preserve">    органам державного управління інших рівнів</t>
  </si>
  <si>
    <t xml:space="preserve">   органам державного управління інших рівнів</t>
  </si>
  <si>
    <t xml:space="preserve">За аналогічний період попереднього року </t>
  </si>
  <si>
    <t xml:space="preserve">  Суддівська винагорода</t>
  </si>
  <si>
    <t xml:space="preserve">  Оплата інших енергоносіїв та інших комунальних послуг</t>
  </si>
  <si>
    <t>Надій-шло коштів за звітний період (рік)</t>
  </si>
  <si>
    <t>Від оренди майна бюджетних установ, що здійснюється відповідно до Закону України "Про оренду державного та комунального майна"</t>
  </si>
  <si>
    <t xml:space="preserve"> </t>
  </si>
  <si>
    <t>Капітальні трансферти до бюджету розвитку</t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</si>
  <si>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</si>
  <si>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</si>
  <si>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</si>
  <si>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</si>
  <si>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Повернення зовнішніх кредитів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</si>
  <si>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об'єктів нерухомого майна, що перебувають у приватній власності фізичних або юридичних осіб</t>
  </si>
  <si>
    <t>Державних і комунальних закладів професійної (професійно-технічної), фахової передвищої та вищої освіти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надходження, що отримують державні і комунальні заклади фахової передвищої та вищої освіти,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</si>
  <si>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 xml:space="preserve"> Оплата інших енергоносіїв та інших комунальних послуг</t>
  </si>
  <si>
    <t>Відділ освіти і науки</t>
  </si>
  <si>
    <t>м.Нікополь</t>
  </si>
  <si>
    <t>0</t>
  </si>
  <si>
    <t>орган освіти і  науки</t>
  </si>
  <si>
    <r>
      <t xml:space="preserve">Видатки - </t>
    </r>
    <r>
      <rPr>
        <sz val="10"/>
        <color indexed="8"/>
        <rFont val="Times New Roman"/>
        <family val="1"/>
        <charset val="204"/>
      </rPr>
      <t>усього</t>
    </r>
  </si>
  <si>
    <t>Разом2</t>
  </si>
  <si>
    <r>
      <t>1</t>
    </r>
    <r>
      <rPr>
        <sz val="9"/>
        <color indexed="8"/>
        <rFont val="Times New Roman"/>
        <family val="1"/>
        <charset val="204"/>
      </rPr>
      <t xml:space="preserve"> У місячній бюджетній звітності рядки з 400 по 580 не заповнюються.
</t>
    </r>
    <r>
      <rPr>
        <vertAlign val="superscript"/>
        <sz val="9"/>
        <color indexed="8"/>
        <rFont val="Times New Roman"/>
        <family val="1"/>
        <charset val="204"/>
      </rPr>
      <t>2</t>
    </r>
    <r>
      <rPr>
        <sz val="9"/>
        <color indexed="8"/>
        <rFont val="Times New Roman"/>
        <family val="1"/>
        <charset val="204"/>
      </rPr>
      <t xml:space="preserve"> Складається із суми рядків "Доходи" та "Видатки - усього".</t>
    </r>
  </si>
  <si>
    <t>84.12</t>
  </si>
  <si>
    <t>зведена</t>
  </si>
  <si>
    <t>07</t>
  </si>
  <si>
    <t>Керівник (посадова особа)</t>
  </si>
  <si>
    <t>Керівник</t>
  </si>
  <si>
    <t>Валентина САФОНОВА</t>
  </si>
  <si>
    <t>Олена ЮХИМЕНКО</t>
  </si>
  <si>
    <t>за КАТОТТГ</t>
  </si>
  <si>
    <t>UA12080050010010114</t>
  </si>
  <si>
    <t>Міністерство фінансів України</t>
  </si>
  <si>
    <t>заКАТОТТГ</t>
  </si>
  <si>
    <t xml:space="preserve">Головний бухгалтер (спеціаліст, </t>
  </si>
  <si>
    <r>
      <t xml:space="preserve">Періодичність: </t>
    </r>
    <r>
      <rPr>
        <u/>
        <sz val="10"/>
        <color indexed="8"/>
        <rFont val="Times New Roman"/>
        <family val="1"/>
        <charset val="204"/>
      </rPr>
      <t>проміжна,</t>
    </r>
    <r>
      <rPr>
        <sz val="10"/>
        <color indexed="8"/>
        <rFont val="Times New Roman"/>
        <family val="1"/>
        <charset val="204"/>
      </rPr>
      <t xml:space="preserve"> річна</t>
    </r>
  </si>
  <si>
    <r>
      <t>Періодичність:</t>
    </r>
    <r>
      <rPr>
        <u/>
        <sz val="8"/>
        <color indexed="8"/>
        <rFont val="Times New Roman"/>
        <family val="1"/>
        <charset val="204"/>
      </rPr>
      <t xml:space="preserve"> квартальна (проміжна),</t>
    </r>
    <r>
      <rPr>
        <sz val="8"/>
        <color indexed="8"/>
        <rFont val="Times New Roman"/>
        <family val="1"/>
        <charset val="204"/>
      </rPr>
      <t xml:space="preserve"> річна.</t>
    </r>
  </si>
  <si>
    <t>Головний бухгалтер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</si>
  <si>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 (проміжна),</t>
    </r>
    <r>
      <rPr>
        <sz val="8"/>
        <color indexed="8"/>
        <rFont val="Times New Roman"/>
        <family val="1"/>
        <charset val="204"/>
      </rPr>
      <t xml:space="preserve"> річна.</t>
    </r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</si>
  <si>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 (проміжна)</t>
    </r>
    <r>
      <rPr>
        <sz val="8"/>
        <color indexed="8"/>
        <rFont val="Times New Roman"/>
        <family val="1"/>
        <charset val="204"/>
      </rPr>
      <t>, річна.</t>
    </r>
  </si>
  <si>
    <t xml:space="preserve"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(абзац четвертий пункту 1 розділу ІІ) 
</t>
  </si>
  <si>
    <t xml:space="preserve">(форма № 4-2д, </t>
  </si>
  <si>
    <t>№ 4-2м),</t>
  </si>
  <si>
    <t/>
  </si>
  <si>
    <t xml:space="preserve">Відділ освіти і науки </t>
  </si>
  <si>
    <r>
      <t>за КАТОТТГ</t>
    </r>
    <r>
      <rPr>
        <vertAlign val="superscript"/>
        <sz val="8"/>
        <color indexed="8"/>
        <rFont val="Times New Roman"/>
        <family val="1"/>
        <charset val="204"/>
      </rPr>
      <t>1</t>
    </r>
  </si>
  <si>
    <r>
      <t>за КОПФГ</t>
    </r>
    <r>
      <rPr>
        <vertAlign val="superscript"/>
        <sz val="8"/>
        <color indexed="8"/>
        <rFont val="Times New Roman"/>
        <family val="1"/>
        <charset val="204"/>
      </rPr>
      <t>2</t>
    </r>
  </si>
  <si>
    <t>-</t>
  </si>
  <si>
    <t>006</t>
  </si>
  <si>
    <t>Орган з питань освіти і науки</t>
  </si>
  <si>
    <r>
      <t>КЕКВ</t>
    </r>
    <r>
      <rPr>
        <vertAlign val="superscript"/>
        <sz val="8"/>
        <color indexed="8"/>
        <rFont val="Times New Roman"/>
        <family val="1"/>
        <charset val="204"/>
      </rPr>
      <t>3</t>
    </r>
    <r>
      <rPr>
        <sz val="8"/>
        <color indexed="8"/>
        <rFont val="Times New Roman"/>
        <family val="1"/>
        <charset val="204"/>
      </rPr>
      <t xml:space="preserve"> та/або ККК</t>
    </r>
    <r>
      <rPr>
        <vertAlign val="superscript"/>
        <sz val="8"/>
        <color indexed="8"/>
        <rFont val="Times New Roman"/>
        <family val="1"/>
        <charset val="204"/>
      </rPr>
      <t>4</t>
    </r>
  </si>
  <si>
    <t>у тому числі у натуральній формі</t>
  </si>
  <si>
    <t>_______________</t>
  </si>
  <si>
    <t>1 Кодифікатор адміністративно-територіальних одиниць та територій територіальних громад, затверджений наказом Міністерства розвитку громад та територій України від 26 листопада 2020 року № 290 (у редакції наказу Міністерства розвитку громад, територій та інфраструктури України від 19 січня 2024 року № 48).
2 Державний класифікатор України «Класифікація організаційно-правових форм господарювання» ДК 002:2004, затверджений наказом Державного комітету України з питань технічного регулювання та споживчої політики від 28 травня 2004 року № 97.
3 За кодами економічної класифікації видатків бюджету.
4 За кодами класифікації кредитування бюджету.</t>
  </si>
  <si>
    <t xml:space="preserve">Керівник (уповноважена посадова особа)	</t>
  </si>
  <si>
    <t xml:space="preserve">Головний бухгалтер (спеціаліст, на якого покладено виконання обов’язків бухгалтерської служби)	</t>
  </si>
  <si>
    <t>ЗВЕДЕНА</t>
  </si>
  <si>
    <t xml:space="preserve"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(абзац третій пункту 1 розділу ІІ) </t>
  </si>
  <si>
    <t xml:space="preserve">про надходження і використання коштів, отриманих як плата за послуги (форма№ 4-1д, </t>
  </si>
  <si>
    <t>№ 4-1м),</t>
  </si>
  <si>
    <r>
      <t>КЕКВ</t>
    </r>
    <r>
      <rPr>
        <vertAlign val="superscript"/>
        <sz val="8"/>
        <color indexed="8"/>
        <rFont val="Times New Roman"/>
        <family val="1"/>
        <charset val="204"/>
      </rPr>
      <t>3</t>
    </r>
  </si>
  <si>
    <t xml:space="preserve">Нарахо-вано доходів за звітний період (рік) </t>
  </si>
  <si>
    <t>Фактичні за звітний період (рік)</t>
  </si>
  <si>
    <t>у тому числі у натураль-ній формі</t>
  </si>
  <si>
    <t>у т.ч. проведені за видатками загального фонду</t>
  </si>
  <si>
    <r>
      <t>1</t>
    </r>
    <r>
      <rPr>
        <i/>
        <sz val="6"/>
        <color indexed="8"/>
        <rFont val="Times New Roman"/>
        <family val="1"/>
        <charset val="204"/>
      </rPr>
      <t xml:space="preserve"> Кодифікатор адміністративно-територіальних одиниць та територій територіальних громад, затверджений наказом Міністерства розвитку громад та територій України 
від 26 листопада 2020 року № 290 (у редакції наказу Міністерства розвитку громад, територій та інфраструктури України від 19 січня 2024 року № 48).
2 Державний класифікатор України «Класифікація організаційно-правових форм господарювання» ДК 002:2004, затверджений наказом Державного комітету України з питань технічного регулювання та споживчої політики від 28 травня 2004 року № 97.
3 За кодами економічної класифікації видатків бюджету.</t>
    </r>
  </si>
  <si>
    <t>на 1 жовтня 2025 р.</t>
  </si>
  <si>
    <t>на 01 жовтня 2025 року</t>
  </si>
  <si>
    <t>за 3 квартал 2025 року</t>
  </si>
  <si>
    <t>за 3 квартал 2025року</t>
  </si>
  <si>
    <t xml:space="preserve"> 7 жовтня 2025року</t>
  </si>
  <si>
    <t>за 3 квартал 2025 р.</t>
  </si>
  <si>
    <t xml:space="preserve">у натуральній формі </t>
  </si>
  <si>
    <t>"07" жовтня 2025 р.</t>
  </si>
  <si>
    <t>за 3 квартал 2025р.</t>
  </si>
  <si>
    <t>"7" жовтня 2025р.</t>
  </si>
  <si>
    <t>7 жовтня 2025 року</t>
  </si>
  <si>
    <t>"7"жовтня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</si>
</sst>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;\-#,##0;#,&quot;-&quot;"/>
  </numFmts>
  <fonts count="44" x14ac:knownFonts="1">
    <font>
      <sz val="8"/>
      <color rgb="FF000000"/>
      <name val="Tahoma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i/>
      <sz val="6"/>
      <color indexed="8"/>
      <name val="Times New Roman"/>
      <family val="1"/>
      <charset val="204"/>
    </font>
    <font>
      <i/>
      <vertAlign val="superscript"/>
      <sz val="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0">
    <xf numFmtId="0" fontId="0" fillId="0" borderId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"/>
    <xf numFmtId="0" fontId="41" fillId="0" borderId="1" applyNumberFormat="0" applyFill="0" applyBorder="0" applyAlignment="0" applyProtection="0">
      <alignment vertical="top"/>
      <protection locked="0"/>
    </xf>
    <xf numFmtId="0" fontId="38" fillId="0" borderId="1" applyNumberFormat="0" applyFill="0" applyBorder="0" applyAlignment="0" applyProtection="0"/>
    <xf numFmtId="0" fontId="39" fillId="0" borderId="1"/>
    <xf numFmtId="0" fontId="40" fillId="0" borderId="1"/>
    <xf numFmtId="0" fontId="39" fillId="4" borderId="19" applyNumberFormat="0" applyFont="0" applyAlignment="0" applyProtection="0"/>
  </cellStyleXfs>
  <cellXfs count="446">
    <xf numFmtId="0" fontId="0" fillId="2" borderId="0" xfId="0" applyFill="1" applyAlignment="1">
      <alignment horizontal="left" vertical="top" wrapText="1"/>
    </xf>
    <xf numFmtId="0" fontId="2" fillId="0" borderId="0" xfId="0" applyFont="1" applyProtection="1">
      <protection hidden="1"/>
    </xf>
    <xf numFmtId="0" fontId="4" fillId="0" borderId="2" xfId="0" applyFont="1" applyBorder="1" applyAlignment="1"/>
    <xf numFmtId="0" fontId="4" fillId="0" borderId="0" xfId="0" applyFont="1" applyAlignment="1"/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protection hidden="1"/>
    </xf>
    <xf numFmtId="0" fontId="8" fillId="0" borderId="3" xfId="0" applyFont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1" fontId="6" fillId="3" borderId="2" xfId="0" applyNumberFormat="1" applyFont="1" applyFill="1" applyBorder="1" applyAlignment="1" applyProtection="1">
      <alignment horizontal="center" wrapText="1"/>
      <protection hidden="1"/>
    </xf>
    <xf numFmtId="49" fontId="6" fillId="3" borderId="4" xfId="0" applyNumberFormat="1" applyFont="1" applyFill="1" applyBorder="1" applyAlignment="1" applyProtection="1">
      <alignment wrapText="1"/>
      <protection hidden="1"/>
    </xf>
    <xf numFmtId="1" fontId="6" fillId="3" borderId="4" xfId="0" applyNumberFormat="1" applyFont="1" applyFill="1" applyBorder="1" applyAlignment="1" applyProtection="1">
      <alignment horizontal="center" wrapText="1"/>
      <protection hidden="1"/>
    </xf>
    <xf numFmtId="49" fontId="6" fillId="3" borderId="2" xfId="0" applyNumberFormat="1" applyFont="1" applyFill="1" applyBorder="1" applyAlignment="1" applyProtection="1">
      <alignment horizontal="right" wrapText="1"/>
      <protection hidden="1"/>
    </xf>
    <xf numFmtId="0" fontId="5" fillId="0" borderId="0" xfId="0" applyFont="1" applyAlignment="1" applyProtection="1">
      <alignment horizontal="justify" vertical="top" wrapText="1"/>
      <protection locked="0" hidden="1"/>
    </xf>
    <xf numFmtId="0" fontId="5" fillId="0" borderId="0" xfId="0" applyFont="1" applyAlignment="1" applyProtection="1">
      <alignment horizontal="justify" vertical="top" wrapText="1"/>
      <protection hidden="1"/>
    </xf>
    <xf numFmtId="0" fontId="6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right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 applyProtection="1">
      <alignment horizont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164" fontId="6" fillId="0" borderId="5" xfId="0" applyNumberFormat="1" applyFont="1" applyBorder="1"/>
    <xf numFmtId="0" fontId="13" fillId="0" borderId="0" xfId="0" applyFont="1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/>
    <xf numFmtId="1" fontId="6" fillId="3" borderId="2" xfId="0" applyNumberFormat="1" applyFont="1" applyFill="1" applyBorder="1" applyAlignment="1" applyProtection="1">
      <alignment horizontal="center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horizontal="justify" vertical="top" wrapText="1"/>
    </xf>
    <xf numFmtId="164" fontId="6" fillId="0" borderId="5" xfId="0" applyNumberFormat="1" applyFont="1" applyBorder="1" applyAlignment="1" applyProtection="1">
      <alignment horizontal="right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3" fillId="0" borderId="0" xfId="0" applyFont="1"/>
    <xf numFmtId="0" fontId="0" fillId="0" borderId="0" xfId="0"/>
    <xf numFmtId="0" fontId="4" fillId="0" borderId="1" xfId="0" applyFont="1" applyBorder="1" applyAlignment="1">
      <alignment wrapText="1"/>
    </xf>
    <xf numFmtId="1" fontId="6" fillId="3" borderId="2" xfId="0" applyNumberFormat="1" applyFont="1" applyFill="1" applyBorder="1" applyAlignment="1" applyProtection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5" fillId="0" borderId="0" xfId="0" applyFont="1"/>
    <xf numFmtId="0" fontId="6" fillId="0" borderId="0" xfId="0" applyFont="1" applyAlignment="1">
      <alignment vertical="top" wrapText="1"/>
    </xf>
    <xf numFmtId="0" fontId="6" fillId="0" borderId="5" xfId="0" applyFont="1" applyBorder="1" applyAlignment="1">
      <alignment horizontal="center" wrapText="1"/>
    </xf>
    <xf numFmtId="164" fontId="5" fillId="3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164" fontId="5" fillId="0" borderId="5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3" borderId="0" xfId="0" applyFill="1"/>
    <xf numFmtId="0" fontId="0" fillId="2" borderId="0" xfId="0" applyFill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25" fillId="0" borderId="0" xfId="0" applyFont="1" applyProtection="1"/>
    <xf numFmtId="0" fontId="27" fillId="0" borderId="3" xfId="0" applyFont="1" applyBorder="1" applyAlignment="1" applyProtection="1">
      <alignment horizontal="center" wrapText="1"/>
    </xf>
    <xf numFmtId="49" fontId="27" fillId="0" borderId="3" xfId="0" applyNumberFormat="1" applyFont="1" applyBorder="1" applyAlignment="1" applyProtection="1">
      <alignment horizontal="center" wrapText="1"/>
    </xf>
    <xf numFmtId="0" fontId="27" fillId="0" borderId="0" xfId="0" applyFont="1" applyAlignment="1" applyProtection="1"/>
    <xf numFmtId="0" fontId="25" fillId="0" borderId="2" xfId="0" applyFont="1" applyBorder="1" applyAlignment="1" applyProtection="1">
      <alignment horizontal="left" wrapText="1"/>
    </xf>
    <xf numFmtId="0" fontId="26" fillId="0" borderId="0" xfId="0" applyFont="1" applyProtection="1"/>
    <xf numFmtId="0" fontId="25" fillId="0" borderId="4" xfId="0" applyFont="1" applyBorder="1" applyAlignment="1" applyProtection="1">
      <alignment horizontal="left" wrapText="1"/>
    </xf>
    <xf numFmtId="0" fontId="27" fillId="0" borderId="0" xfId="0" applyFont="1" applyAlignment="1" applyProtection="1">
      <alignment wrapText="1"/>
    </xf>
    <xf numFmtId="2" fontId="28" fillId="0" borderId="4" xfId="0" applyNumberFormat="1" applyFont="1" applyBorder="1" applyAlignment="1" applyProtection="1">
      <alignment horizontal="left" wrapText="1"/>
    </xf>
    <xf numFmtId="0" fontId="25" fillId="0" borderId="4" xfId="0" applyFont="1" applyBorder="1" applyAlignment="1" applyProtection="1">
      <alignment horizontal="left"/>
    </xf>
    <xf numFmtId="0" fontId="25" fillId="0" borderId="0" xfId="0" applyFont="1" applyAlignment="1" applyProtection="1"/>
    <xf numFmtId="0" fontId="27" fillId="0" borderId="3" xfId="0" applyFont="1" applyBorder="1" applyAlignment="1" applyProtection="1">
      <alignment horizontal="center" vertical="center" wrapText="1"/>
    </xf>
    <xf numFmtId="0" fontId="25" fillId="0" borderId="3" xfId="0" applyFont="1" applyBorder="1" applyAlignment="1" applyProtection="1">
      <alignment horizontal="center" vertical="center" wrapText="1"/>
    </xf>
    <xf numFmtId="165" fontId="25" fillId="0" borderId="3" xfId="0" applyNumberFormat="1" applyFont="1" applyBorder="1" applyAlignment="1" applyProtection="1">
      <alignment horizontal="right" vertical="center" wrapText="1"/>
    </xf>
    <xf numFmtId="165" fontId="25" fillId="0" borderId="3" xfId="0" applyNumberFormat="1" applyFont="1" applyBorder="1" applyAlignment="1" applyProtection="1">
      <alignment horizontal="right" vertical="center" wrapText="1"/>
      <protection locked="0"/>
    </xf>
    <xf numFmtId="165" fontId="27" fillId="0" borderId="3" xfId="0" applyNumberFormat="1" applyFont="1" applyBorder="1" applyAlignment="1" applyProtection="1">
      <alignment horizontal="right" vertical="center" wrapText="1"/>
    </xf>
    <xf numFmtId="0" fontId="25" fillId="0" borderId="3" xfId="0" applyFont="1" applyBorder="1" applyAlignment="1" applyProtection="1">
      <alignment horizontal="right" vertical="center" wrapText="1"/>
    </xf>
    <xf numFmtId="165" fontId="27" fillId="0" borderId="3" xfId="0" applyNumberFormat="1" applyFont="1" applyBorder="1" applyAlignment="1" applyProtection="1">
      <alignment horizontal="right"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</xf>
    <xf numFmtId="165" fontId="25" fillId="0" borderId="3" xfId="0" applyNumberFormat="1" applyFont="1" applyBorder="1" applyAlignment="1" applyProtection="1">
      <alignment vertical="center" wrapText="1"/>
      <protection locked="0"/>
    </xf>
    <xf numFmtId="165" fontId="27" fillId="0" borderId="3" xfId="0" applyNumberFormat="1" applyFont="1" applyBorder="1" applyAlignment="1" applyProtection="1">
      <alignment vertical="center" wrapText="1"/>
    </xf>
    <xf numFmtId="0" fontId="25" fillId="0" borderId="3" xfId="0" applyFont="1" applyBorder="1" applyAlignment="1" applyProtection="1">
      <alignment vertical="center" wrapText="1"/>
    </xf>
    <xf numFmtId="165" fontId="25" fillId="0" borderId="3" xfId="0" applyNumberFormat="1" applyFont="1" applyBorder="1" applyAlignment="1" applyProtection="1">
      <alignment vertical="center" wrapText="1"/>
    </xf>
    <xf numFmtId="165" fontId="27" fillId="0" borderId="3" xfId="0" applyNumberFormat="1" applyFont="1" applyBorder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/>
    </xf>
    <xf numFmtId="0" fontId="30" fillId="0" borderId="0" xfId="0" applyFont="1" applyAlignment="1">
      <alignment horizontal="center" vertical="center"/>
    </xf>
    <xf numFmtId="0" fontId="31" fillId="0" borderId="1" xfId="0" applyFont="1" applyBorder="1"/>
    <xf numFmtId="0" fontId="17" fillId="0" borderId="1" xfId="0" applyFont="1" applyBorder="1" applyAlignment="1">
      <alignment vertical="top"/>
    </xf>
    <xf numFmtId="0" fontId="30" fillId="0" borderId="0" xfId="0" applyFont="1" applyAlignment="1">
      <alignment vertical="center"/>
    </xf>
    <xf numFmtId="0" fontId="31" fillId="0" borderId="0" xfId="0" applyFont="1"/>
    <xf numFmtId="0" fontId="25" fillId="0" borderId="0" xfId="0" applyFont="1"/>
    <xf numFmtId="0" fontId="27" fillId="0" borderId="3" xfId="0" applyFont="1" applyBorder="1" applyAlignment="1">
      <alignment horizontal="center" wrapText="1"/>
    </xf>
    <xf numFmtId="49" fontId="27" fillId="0" borderId="3" xfId="0" applyNumberFormat="1" applyFont="1" applyBorder="1" applyAlignment="1">
      <alignment horizontal="center" wrapText="1"/>
    </xf>
    <xf numFmtId="0" fontId="27" fillId="0" borderId="0" xfId="0" applyFont="1" applyAlignment="1"/>
    <xf numFmtId="0" fontId="27" fillId="0" borderId="0" xfId="0" applyFont="1" applyAlignment="1">
      <alignment wrapText="1"/>
    </xf>
    <xf numFmtId="0" fontId="25" fillId="0" borderId="0" xfId="0" applyFont="1" applyAlignment="1"/>
    <xf numFmtId="0" fontId="32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textRotation="90" wrapText="1"/>
    </xf>
    <xf numFmtId="165" fontId="32" fillId="0" borderId="3" xfId="0" applyNumberFormat="1" applyFont="1" applyBorder="1" applyAlignment="1">
      <alignment horizontal="right" vertical="center" wrapText="1"/>
    </xf>
    <xf numFmtId="165" fontId="32" fillId="0" borderId="3" xfId="0" applyNumberFormat="1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 applyProtection="1">
      <alignment horizontal="center" wrapText="1"/>
    </xf>
    <xf numFmtId="49" fontId="6" fillId="3" borderId="2" xfId="0" applyNumberFormat="1" applyFont="1" applyFill="1" applyBorder="1" applyAlignment="1" applyProtection="1">
      <alignment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right" vertical="center" wrapText="1"/>
    </xf>
    <xf numFmtId="164" fontId="6" fillId="0" borderId="15" xfId="0" applyNumberFormat="1" applyFont="1" applyBorder="1" applyAlignment="1" applyProtection="1">
      <alignment horizontal="right" vertical="center" wrapText="1"/>
      <protection hidden="1"/>
    </xf>
    <xf numFmtId="0" fontId="33" fillId="0" borderId="0" xfId="0" applyFont="1" applyAlignment="1">
      <alignment horizontal="center"/>
    </xf>
    <xf numFmtId="49" fontId="6" fillId="3" borderId="2" xfId="0" applyNumberFormat="1" applyFont="1" applyFill="1" applyBorder="1" applyAlignment="1" applyProtection="1">
      <alignment horizontal="right" wrapText="1"/>
    </xf>
    <xf numFmtId="0" fontId="6" fillId="0" borderId="5" xfId="0" applyFont="1" applyBorder="1"/>
    <xf numFmtId="0" fontId="33" fillId="0" borderId="0" xfId="0" applyFont="1" applyAlignment="1" applyProtection="1">
      <alignment horizontal="center"/>
      <protection hidden="1"/>
    </xf>
    <xf numFmtId="49" fontId="6" fillId="3" borderId="4" xfId="0" applyNumberFormat="1" applyFont="1" applyFill="1" applyBorder="1" applyAlignment="1" applyProtection="1">
      <alignment horizontal="left" wrapText="1"/>
      <protection hidden="1"/>
    </xf>
    <xf numFmtId="49" fontId="6" fillId="3" borderId="2" xfId="0" applyNumberFormat="1" applyFont="1" applyFill="1" applyBorder="1" applyAlignment="1" applyProtection="1">
      <alignment horizontal="center" wrapText="1"/>
      <protection hidden="1"/>
    </xf>
    <xf numFmtId="0" fontId="39" fillId="0" borderId="1" xfId="7"/>
    <xf numFmtId="0" fontId="2" fillId="0" borderId="1" xfId="7" applyFont="1"/>
    <xf numFmtId="0" fontId="5" fillId="0" borderId="1" xfId="7" applyFont="1"/>
    <xf numFmtId="0" fontId="6" fillId="0" borderId="1" xfId="7" applyFont="1" applyAlignment="1">
      <alignment horizontal="left" vertical="top" wrapText="1"/>
    </xf>
    <xf numFmtId="0" fontId="5" fillId="0" borderId="1" xfId="7" applyFont="1" applyAlignment="1">
      <alignment horizontal="justify" vertical="top" wrapText="1"/>
    </xf>
    <xf numFmtId="0" fontId="13" fillId="0" borderId="1" xfId="7" applyFont="1"/>
    <xf numFmtId="0" fontId="4" fillId="0" borderId="1" xfId="7" applyFont="1" applyAlignment="1"/>
    <xf numFmtId="0" fontId="3" fillId="0" borderId="1" xfId="7" applyFont="1" applyAlignment="1">
      <alignment vertical="top" wrapText="1"/>
    </xf>
    <xf numFmtId="0" fontId="6" fillId="0" borderId="1" xfId="7" applyFont="1" applyBorder="1" applyAlignment="1">
      <alignment vertical="top" wrapText="1"/>
    </xf>
    <xf numFmtId="0" fontId="12" fillId="0" borderId="1" xfId="7" applyFont="1" applyBorder="1" applyAlignment="1">
      <alignment vertical="top" wrapText="1"/>
    </xf>
    <xf numFmtId="0" fontId="6" fillId="0" borderId="1" xfId="7" applyFont="1" applyAlignment="1">
      <alignment wrapText="1"/>
    </xf>
    <xf numFmtId="0" fontId="5" fillId="0" borderId="1" xfId="7" applyFont="1" applyAlignment="1"/>
    <xf numFmtId="49" fontId="6" fillId="3" borderId="4" xfId="7" applyNumberFormat="1" applyFont="1" applyFill="1" applyBorder="1" applyAlignment="1" applyProtection="1">
      <alignment horizontal="center" wrapText="1"/>
    </xf>
    <xf numFmtId="0" fontId="4" fillId="0" borderId="2" xfId="7" applyFont="1" applyBorder="1" applyAlignment="1"/>
    <xf numFmtId="0" fontId="6" fillId="0" borderId="15" xfId="7" applyFont="1" applyBorder="1" applyAlignment="1">
      <alignment horizontal="center" wrapText="1"/>
    </xf>
    <xf numFmtId="1" fontId="6" fillId="3" borderId="2" xfId="7" applyNumberFormat="1" applyFont="1" applyFill="1" applyBorder="1" applyAlignment="1" applyProtection="1">
      <alignment horizontal="center" wrapText="1"/>
    </xf>
    <xf numFmtId="1" fontId="6" fillId="3" borderId="4" xfId="7" applyNumberFormat="1" applyFont="1" applyFill="1" applyBorder="1" applyAlignment="1" applyProtection="1">
      <alignment horizontal="center" wrapText="1"/>
    </xf>
    <xf numFmtId="0" fontId="15" fillId="0" borderId="1" xfId="7" applyFont="1"/>
    <xf numFmtId="0" fontId="4" fillId="0" borderId="1" xfId="7" applyFont="1" applyBorder="1" applyAlignment="1"/>
    <xf numFmtId="2" fontId="3" fillId="0" borderId="1" xfId="7" applyNumberFormat="1" applyFont="1" applyFill="1" applyBorder="1" applyAlignment="1" applyProtection="1">
      <alignment horizontal="center" vertical="top"/>
      <protection locked="0"/>
    </xf>
    <xf numFmtId="49" fontId="6" fillId="3" borderId="4" xfId="7" applyNumberFormat="1" applyFont="1" applyFill="1" applyBorder="1" applyAlignment="1" applyProtection="1">
      <alignment horizontal="right" wrapText="1"/>
    </xf>
    <xf numFmtId="164" fontId="6" fillId="0" borderId="5" xfId="7" applyNumberFormat="1" applyFont="1" applyBorder="1" applyAlignment="1" applyProtection="1">
      <alignment horizontal="right" vertical="center" wrapText="1"/>
    </xf>
    <xf numFmtId="0" fontId="6" fillId="0" borderId="5" xfId="7" applyFont="1" applyBorder="1" applyAlignment="1">
      <alignment horizontal="center" vertical="top" wrapText="1"/>
    </xf>
    <xf numFmtId="0" fontId="2" fillId="0" borderId="1" xfId="7" applyFont="1" applyBorder="1" applyAlignment="1">
      <alignment horizontal="left"/>
    </xf>
    <xf numFmtId="0" fontId="5" fillId="0" borderId="5" xfId="7" applyFont="1" applyBorder="1" applyAlignment="1">
      <alignment horizontal="center" vertical="center" wrapText="1"/>
    </xf>
    <xf numFmtId="0" fontId="6" fillId="0" borderId="5" xfId="7" applyFont="1" applyBorder="1" applyAlignment="1">
      <alignment vertical="center" wrapText="1"/>
    </xf>
    <xf numFmtId="0" fontId="15" fillId="0" borderId="5" xfId="7" applyFont="1" applyBorder="1" applyAlignment="1">
      <alignment vertical="center" wrapText="1"/>
    </xf>
    <xf numFmtId="0" fontId="15" fillId="0" borderId="5" xfId="7" applyFont="1" applyBorder="1" applyAlignment="1">
      <alignment horizontal="justify" vertical="center" wrapText="1"/>
    </xf>
    <xf numFmtId="0" fontId="6" fillId="0" borderId="5" xfId="7" applyFont="1" applyBorder="1" applyAlignment="1">
      <alignment horizontal="center" vertical="center" wrapText="1"/>
    </xf>
    <xf numFmtId="0" fontId="15" fillId="0" borderId="5" xfId="7" applyFont="1" applyBorder="1" applyAlignment="1">
      <alignment horizontal="center" vertical="center" wrapText="1"/>
    </xf>
    <xf numFmtId="0" fontId="12" fillId="0" borderId="5" xfId="7" applyFont="1" applyBorder="1" applyAlignment="1">
      <alignment vertical="center" wrapText="1"/>
    </xf>
    <xf numFmtId="164" fontId="5" fillId="0" borderId="5" xfId="7" applyNumberFormat="1" applyFont="1" applyBorder="1" applyAlignment="1">
      <alignment horizontal="center" vertical="top" wrapText="1"/>
    </xf>
    <xf numFmtId="0" fontId="12" fillId="0" borderId="5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0" fontId="15" fillId="0" borderId="15" xfId="7" applyFont="1" applyBorder="1" applyAlignment="1">
      <alignment vertical="center" wrapText="1"/>
    </xf>
    <xf numFmtId="0" fontId="15" fillId="0" borderId="15" xfId="7" applyFont="1" applyBorder="1" applyAlignment="1">
      <alignment horizontal="center" vertical="center" wrapText="1"/>
    </xf>
    <xf numFmtId="2" fontId="5" fillId="0" borderId="15" xfId="7" applyNumberFormat="1" applyFont="1" applyBorder="1" applyAlignment="1">
      <alignment horizontal="center" vertical="top" wrapText="1"/>
    </xf>
    <xf numFmtId="0" fontId="7" fillId="0" borderId="1" xfId="7" applyFont="1" applyBorder="1" applyAlignment="1">
      <alignment horizontal="left" wrapText="1"/>
    </xf>
    <xf numFmtId="49" fontId="6" fillId="0" borderId="5" xfId="7" applyNumberFormat="1" applyFont="1" applyBorder="1" applyAlignment="1">
      <alignment horizontal="center" vertical="center" wrapText="1"/>
    </xf>
    <xf numFmtId="49" fontId="15" fillId="0" borderId="5" xfId="7" applyNumberFormat="1" applyFont="1" applyBorder="1" applyAlignment="1">
      <alignment horizontal="center" vertical="center" wrapText="1"/>
    </xf>
    <xf numFmtId="0" fontId="5" fillId="0" borderId="5" xfId="7" applyFont="1" applyBorder="1" applyAlignment="1">
      <alignment vertical="center" wrapText="1"/>
    </xf>
    <xf numFmtId="0" fontId="6" fillId="0" borderId="5" xfId="7" applyFont="1" applyBorder="1" applyAlignment="1">
      <alignment horizontal="justify" vertical="center" wrapText="1"/>
    </xf>
    <xf numFmtId="0" fontId="3" fillId="0" borderId="5" xfId="7" applyFont="1" applyBorder="1" applyAlignment="1">
      <alignment horizontal="justify" vertical="center" wrapText="1"/>
    </xf>
    <xf numFmtId="0" fontId="3" fillId="0" borderId="5" xfId="7" applyFont="1" applyBorder="1" applyAlignment="1">
      <alignment vertical="center" wrapText="1"/>
    </xf>
    <xf numFmtId="0" fontId="19" fillId="0" borderId="5" xfId="7" applyFont="1" applyBorder="1" applyAlignment="1">
      <alignment vertical="center" wrapText="1"/>
    </xf>
    <xf numFmtId="0" fontId="20" fillId="0" borderId="5" xfId="7" applyFont="1" applyBorder="1" applyAlignment="1">
      <alignment vertical="center" wrapText="1"/>
    </xf>
    <xf numFmtId="164" fontId="5" fillId="0" borderId="5" xfId="7" applyNumberFormat="1" applyFont="1" applyBorder="1" applyAlignment="1" applyProtection="1">
      <alignment horizontal="right" vertical="center" wrapText="1"/>
    </xf>
    <xf numFmtId="164" fontId="5" fillId="0" borderId="5" xfId="7" applyNumberFormat="1" applyFont="1" applyBorder="1" applyAlignment="1" applyProtection="1">
      <alignment horizontal="center" vertical="center" wrapText="1"/>
    </xf>
    <xf numFmtId="0" fontId="5" fillId="0" borderId="5" xfId="7" applyFont="1" applyBorder="1" applyAlignment="1">
      <alignment vertical="top" wrapText="1"/>
    </xf>
    <xf numFmtId="0" fontId="3" fillId="0" borderId="5" xfId="7" applyFont="1" applyBorder="1" applyAlignment="1">
      <alignment vertical="top" wrapText="1"/>
    </xf>
    <xf numFmtId="0" fontId="3" fillId="0" borderId="5" xfId="7" applyFont="1" applyBorder="1" applyAlignment="1">
      <alignment horizontal="center" wrapText="1"/>
    </xf>
    <xf numFmtId="0" fontId="18" fillId="0" borderId="5" xfId="7" applyFont="1" applyBorder="1" applyAlignment="1">
      <alignment vertical="top" wrapText="1"/>
    </xf>
    <xf numFmtId="0" fontId="6" fillId="0" borderId="5" xfId="7" applyFont="1" applyBorder="1" applyAlignment="1">
      <alignment horizontal="center"/>
    </xf>
    <xf numFmtId="0" fontId="5" fillId="0" borderId="5" xfId="7" applyFont="1" applyBorder="1" applyAlignment="1" applyProtection="1">
      <alignment horizontal="center" vertical="top" wrapText="1"/>
    </xf>
    <xf numFmtId="0" fontId="6" fillId="0" borderId="5" xfId="7" applyFont="1" applyBorder="1" applyAlignment="1" applyProtection="1">
      <alignment horizontal="center" vertical="center" wrapText="1"/>
    </xf>
    <xf numFmtId="49" fontId="6" fillId="0" borderId="5" xfId="7" applyNumberFormat="1" applyFont="1" applyBorder="1" applyAlignment="1" applyProtection="1">
      <alignment horizontal="center" vertical="center" wrapText="1"/>
    </xf>
    <xf numFmtId="0" fontId="15" fillId="0" borderId="5" xfId="7" applyFont="1" applyBorder="1" applyAlignment="1">
      <alignment horizontal="center" wrapText="1"/>
    </xf>
    <xf numFmtId="164" fontId="6" fillId="0" borderId="5" xfId="7" applyNumberFormat="1" applyFont="1" applyBorder="1" applyAlignment="1">
      <alignment horizontal="center" vertical="top" wrapText="1"/>
    </xf>
    <xf numFmtId="2" fontId="6" fillId="0" borderId="5" xfId="7" applyNumberFormat="1" applyFont="1" applyBorder="1" applyAlignment="1">
      <alignment horizontal="center" vertical="top" wrapText="1"/>
    </xf>
    <xf numFmtId="0" fontId="14" fillId="0" borderId="5" xfId="7" applyFont="1" applyBorder="1" applyAlignment="1">
      <alignment vertical="center" wrapText="1"/>
    </xf>
    <xf numFmtId="0" fontId="33" fillId="0" borderId="1" xfId="7" applyFont="1" applyAlignment="1">
      <alignment horizontal="center"/>
    </xf>
    <xf numFmtId="0" fontId="13" fillId="0" borderId="1" xfId="7" applyFont="1" applyAlignment="1">
      <alignment wrapText="1"/>
    </xf>
    <xf numFmtId="0" fontId="39" fillId="0" borderId="1" xfId="7"/>
    <xf numFmtId="0" fontId="2" fillId="0" borderId="1" xfId="7" applyFont="1"/>
    <xf numFmtId="0" fontId="5" fillId="0" borderId="1" xfId="7" applyFont="1"/>
    <xf numFmtId="0" fontId="6" fillId="0" borderId="1" xfId="7" applyFont="1" applyAlignment="1">
      <alignment horizontal="left" vertical="top" wrapText="1"/>
    </xf>
    <xf numFmtId="0" fontId="5" fillId="0" borderId="1" xfId="7" applyFont="1" applyAlignment="1">
      <alignment horizontal="justify" vertical="top" wrapText="1"/>
    </xf>
    <xf numFmtId="0" fontId="6" fillId="0" borderId="3" xfId="7" applyFont="1" applyBorder="1" applyAlignment="1">
      <alignment horizontal="center" vertical="center" wrapText="1"/>
    </xf>
    <xf numFmtId="0" fontId="13" fillId="0" borderId="1" xfId="7" applyFont="1"/>
    <xf numFmtId="0" fontId="17" fillId="0" borderId="6" xfId="7" applyFont="1" applyBorder="1" applyAlignment="1">
      <alignment horizontal="center" vertical="top"/>
    </xf>
    <xf numFmtId="0" fontId="4" fillId="0" borderId="1" xfId="7" applyFont="1" applyAlignment="1"/>
    <xf numFmtId="0" fontId="4" fillId="0" borderId="1" xfId="7" applyFont="1" applyAlignment="1">
      <alignment wrapText="1"/>
    </xf>
    <xf numFmtId="0" fontId="5" fillId="0" borderId="1" xfId="7" applyFont="1" applyAlignment="1" applyProtection="1">
      <alignment horizontal="justify" vertical="top" wrapText="1"/>
      <protection locked="0"/>
    </xf>
    <xf numFmtId="0" fontId="6" fillId="0" borderId="1" xfId="7" applyFont="1" applyAlignment="1">
      <alignment horizontal="left" wrapText="1"/>
    </xf>
    <xf numFmtId="2" fontId="5" fillId="0" borderId="3" xfId="7" applyNumberFormat="1" applyFont="1" applyBorder="1" applyAlignment="1" applyProtection="1">
      <alignment horizontal="center" vertical="center" wrapText="1"/>
    </xf>
    <xf numFmtId="0" fontId="4" fillId="0" borderId="2" xfId="7" applyFont="1" applyBorder="1" applyAlignment="1"/>
    <xf numFmtId="0" fontId="5" fillId="0" borderId="3" xfId="7" applyFont="1" applyBorder="1" applyAlignment="1">
      <alignment vertical="center" wrapText="1"/>
    </xf>
    <xf numFmtId="0" fontId="5" fillId="0" borderId="3" xfId="7" applyFont="1" applyBorder="1" applyAlignment="1">
      <alignment horizontal="center" vertical="center" wrapText="1"/>
    </xf>
    <xf numFmtId="0" fontId="12" fillId="0" borderId="3" xfId="7" applyFont="1" applyBorder="1" applyAlignment="1">
      <alignment horizontal="center" vertical="center" wrapText="1"/>
    </xf>
    <xf numFmtId="0" fontId="15" fillId="0" borderId="3" xfId="7" applyFont="1" applyBorder="1" applyAlignment="1">
      <alignment vertical="center" wrapText="1"/>
    </xf>
    <xf numFmtId="0" fontId="15" fillId="0" borderId="3" xfId="7" applyFont="1" applyBorder="1" applyAlignment="1">
      <alignment horizontal="center" vertical="center" wrapText="1"/>
    </xf>
    <xf numFmtId="0" fontId="14" fillId="0" borderId="3" xfId="7" applyFont="1" applyBorder="1" applyAlignment="1">
      <alignment vertical="center" wrapText="1"/>
    </xf>
    <xf numFmtId="2" fontId="5" fillId="0" borderId="1" xfId="7" applyNumberFormat="1" applyFont="1" applyBorder="1" applyAlignment="1" applyProtection="1">
      <alignment horizontal="center" vertical="center" wrapText="1"/>
    </xf>
    <xf numFmtId="0" fontId="3" fillId="0" borderId="3" xfId="7" applyFont="1" applyBorder="1" applyAlignment="1">
      <alignment vertical="center" wrapText="1"/>
    </xf>
    <xf numFmtId="2" fontId="5" fillId="0" borderId="9" xfId="7" applyNumberFormat="1" applyFont="1" applyBorder="1" applyAlignment="1" applyProtection="1">
      <alignment horizontal="center" vertical="center" wrapText="1"/>
    </xf>
    <xf numFmtId="2" fontId="5" fillId="0" borderId="8" xfId="7" applyNumberFormat="1" applyFont="1" applyBorder="1" applyAlignment="1" applyProtection="1">
      <alignment horizontal="center" vertical="center" wrapText="1"/>
    </xf>
    <xf numFmtId="0" fontId="13" fillId="0" borderId="1" xfId="7" applyFont="1" applyBorder="1" applyAlignment="1">
      <alignment horizontal="center"/>
    </xf>
    <xf numFmtId="0" fontId="17" fillId="0" borderId="1" xfId="7" applyFont="1" applyBorder="1" applyAlignment="1">
      <alignment horizontal="center" vertical="top"/>
    </xf>
    <xf numFmtId="2" fontId="5" fillId="0" borderId="2" xfId="7" applyNumberFormat="1" applyFont="1" applyBorder="1" applyAlignment="1" applyProtection="1">
      <alignment horizontal="center" vertical="center" wrapText="1"/>
    </xf>
    <xf numFmtId="2" fontId="6" fillId="0" borderId="3" xfId="7" applyNumberFormat="1" applyFont="1" applyBorder="1" applyAlignment="1" applyProtection="1">
      <alignment horizontal="right" vertical="center" wrapText="1"/>
    </xf>
    <xf numFmtId="0" fontId="4" fillId="0" borderId="1" xfId="7" applyFont="1"/>
    <xf numFmtId="0" fontId="23" fillId="0" borderId="1" xfId="7" applyFont="1"/>
    <xf numFmtId="0" fontId="15" fillId="0" borderId="1" xfId="7" applyFont="1"/>
    <xf numFmtId="0" fontId="4" fillId="0" borderId="1" xfId="7" applyFont="1" applyBorder="1" applyAlignment="1"/>
    <xf numFmtId="0" fontId="4" fillId="0" borderId="1" xfId="7" applyFont="1" applyBorder="1" applyAlignment="1">
      <alignment wrapText="1"/>
    </xf>
    <xf numFmtId="2" fontId="3" fillId="0" borderId="1" xfId="7" applyNumberFormat="1" applyFont="1" applyFill="1" applyBorder="1" applyAlignment="1" applyProtection="1">
      <alignment horizontal="center" vertical="top"/>
      <protection locked="0"/>
    </xf>
    <xf numFmtId="164" fontId="6" fillId="0" borderId="3" xfId="7" applyNumberFormat="1" applyFont="1" applyBorder="1" applyAlignment="1" applyProtection="1">
      <alignment horizontal="right" vertical="center" wrapText="1"/>
    </xf>
    <xf numFmtId="164" fontId="5" fillId="0" borderId="3" xfId="7" applyNumberFormat="1" applyFont="1" applyBorder="1" applyAlignment="1" applyProtection="1">
      <alignment horizontal="center" vertical="center" wrapText="1"/>
    </xf>
    <xf numFmtId="164" fontId="6" fillId="0" borderId="5" xfId="7" applyNumberFormat="1" applyFont="1" applyBorder="1" applyAlignment="1" applyProtection="1">
      <alignment horizontal="right" vertical="center" wrapText="1"/>
    </xf>
    <xf numFmtId="0" fontId="6" fillId="0" borderId="5" xfId="7" applyFont="1" applyBorder="1" applyAlignment="1">
      <alignment horizontal="center" vertical="top" wrapText="1"/>
    </xf>
    <xf numFmtId="0" fontId="5" fillId="0" borderId="5" xfId="7" applyFont="1" applyBorder="1" applyAlignment="1">
      <alignment horizontal="center" vertical="center" wrapText="1"/>
    </xf>
    <xf numFmtId="0" fontId="6" fillId="0" borderId="5" xfId="7" applyFont="1" applyBorder="1" applyAlignment="1">
      <alignment vertical="center" wrapText="1"/>
    </xf>
    <xf numFmtId="0" fontId="15" fillId="0" borderId="5" xfId="7" applyFont="1" applyBorder="1" applyAlignment="1">
      <alignment vertical="center" wrapText="1"/>
    </xf>
    <xf numFmtId="0" fontId="15" fillId="0" borderId="5" xfId="7" applyFont="1" applyBorder="1" applyAlignment="1">
      <alignment horizontal="justify" vertical="center" wrapText="1"/>
    </xf>
    <xf numFmtId="0" fontId="6" fillId="0" borderId="5" xfId="7" applyFont="1" applyBorder="1" applyAlignment="1">
      <alignment horizontal="center" vertical="center" wrapText="1"/>
    </xf>
    <xf numFmtId="0" fontId="15" fillId="0" borderId="5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top" wrapText="1"/>
    </xf>
    <xf numFmtId="0" fontId="7" fillId="0" borderId="5" xfId="7" applyFont="1" applyBorder="1" applyAlignment="1">
      <alignment horizontal="center" vertical="center" wrapText="1"/>
    </xf>
    <xf numFmtId="0" fontId="15" fillId="0" borderId="15" xfId="7" applyFont="1" applyBorder="1" applyAlignment="1">
      <alignment vertical="center" wrapText="1"/>
    </xf>
    <xf numFmtId="0" fontId="15" fillId="0" borderId="15" xfId="7" applyFont="1" applyBorder="1" applyAlignment="1">
      <alignment horizontal="center" vertical="center" wrapText="1"/>
    </xf>
    <xf numFmtId="164" fontId="6" fillId="0" borderId="15" xfId="7" applyNumberFormat="1" applyFont="1" applyBorder="1" applyAlignment="1" applyProtection="1">
      <alignment horizontal="right" vertical="center" wrapText="1"/>
    </xf>
    <xf numFmtId="164" fontId="5" fillId="0" borderId="15" xfId="7" applyNumberFormat="1" applyFont="1" applyBorder="1" applyAlignment="1" applyProtection="1">
      <alignment horizontal="center" vertical="center" wrapText="1"/>
    </xf>
    <xf numFmtId="0" fontId="39" fillId="0" borderId="1" xfId="7" applyAlignment="1">
      <alignment wrapText="1"/>
    </xf>
    <xf numFmtId="0" fontId="7" fillId="0" borderId="2" xfId="7" applyFont="1" applyBorder="1" applyAlignment="1">
      <alignment wrapText="1"/>
    </xf>
    <xf numFmtId="0" fontId="7" fillId="0" borderId="4" xfId="7" applyFont="1" applyBorder="1" applyAlignment="1">
      <alignment vertical="top" wrapText="1"/>
    </xf>
    <xf numFmtId="49" fontId="6" fillId="0" borderId="5" xfId="7" applyNumberFormat="1" applyFont="1" applyBorder="1" applyAlignment="1">
      <alignment horizontal="center" vertical="center" wrapText="1"/>
    </xf>
    <xf numFmtId="0" fontId="5" fillId="0" borderId="5" xfId="7" applyFont="1" applyBorder="1" applyAlignment="1">
      <alignment vertical="center" wrapText="1"/>
    </xf>
    <xf numFmtId="0" fontId="6" fillId="0" borderId="5" xfId="7" applyFont="1" applyBorder="1" applyAlignment="1">
      <alignment horizontal="justify" vertical="center" wrapText="1"/>
    </xf>
    <xf numFmtId="0" fontId="19" fillId="0" borderId="5" xfId="7" applyFont="1" applyBorder="1" applyAlignment="1">
      <alignment vertical="center" wrapText="1"/>
    </xf>
    <xf numFmtId="0" fontId="20" fillId="0" borderId="5" xfId="7" applyFont="1" applyBorder="1" applyAlignment="1">
      <alignment vertical="center" wrapText="1"/>
    </xf>
    <xf numFmtId="0" fontId="8" fillId="0" borderId="5" xfId="7" applyFont="1" applyBorder="1" applyAlignment="1">
      <alignment vertical="center" wrapText="1"/>
    </xf>
    <xf numFmtId="0" fontId="18" fillId="0" borderId="5" xfId="7" applyFont="1" applyBorder="1" applyAlignment="1">
      <alignment horizontal="center" vertical="center" wrapText="1"/>
    </xf>
    <xf numFmtId="164" fontId="5" fillId="0" borderId="5" xfId="7" applyNumberFormat="1" applyFont="1" applyBorder="1" applyAlignment="1" applyProtection="1">
      <alignment horizontal="center" vertical="center" wrapText="1"/>
    </xf>
    <xf numFmtId="0" fontId="5" fillId="0" borderId="5" xfId="7" applyFont="1" applyBorder="1" applyAlignment="1">
      <alignment vertical="top" wrapText="1"/>
    </xf>
    <xf numFmtId="0" fontId="5" fillId="0" borderId="5" xfId="7" applyFont="1" applyBorder="1" applyAlignment="1">
      <alignment horizontal="justify" vertical="top" wrapText="1"/>
    </xf>
    <xf numFmtId="0" fontId="3" fillId="0" borderId="5" xfId="7" applyFont="1" applyBorder="1" applyAlignment="1">
      <alignment vertical="top" wrapText="1"/>
    </xf>
    <xf numFmtId="0" fontId="5" fillId="0" borderId="5" xfId="7" applyFont="1" applyBorder="1" applyAlignment="1">
      <alignment horizontal="justify" vertical="center" wrapText="1"/>
    </xf>
    <xf numFmtId="0" fontId="33" fillId="0" borderId="1" xfId="7" applyFont="1" applyAlignment="1">
      <alignment horizontal="center"/>
    </xf>
    <xf numFmtId="0" fontId="4" fillId="0" borderId="1" xfId="7" applyFont="1" applyAlignment="1">
      <alignment horizontal="right"/>
    </xf>
    <xf numFmtId="0" fontId="2" fillId="0" borderId="1" xfId="7" applyFont="1" applyAlignment="1">
      <alignment wrapText="1"/>
    </xf>
    <xf numFmtId="0" fontId="17" fillId="0" borderId="2" xfId="7" applyFont="1" applyBorder="1" applyAlignment="1">
      <alignment horizontal="center" vertical="top" wrapText="1"/>
    </xf>
    <xf numFmtId="0" fontId="17" fillId="0" borderId="1" xfId="7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/>
    </xf>
    <xf numFmtId="0" fontId="27" fillId="0" borderId="7" xfId="0" applyFont="1" applyBorder="1" applyAlignment="1" applyProtection="1">
      <alignment vertical="center" wrapText="1"/>
    </xf>
    <xf numFmtId="0" fontId="27" fillId="0" borderId="4" xfId="0" applyFont="1" applyBorder="1" applyAlignment="1" applyProtection="1">
      <alignment vertical="center" wrapText="1"/>
    </xf>
    <xf numFmtId="0" fontId="27" fillId="0" borderId="8" xfId="0" applyFont="1" applyBorder="1" applyAlignment="1" applyProtection="1">
      <alignment vertical="center" wrapText="1"/>
    </xf>
    <xf numFmtId="0" fontId="31" fillId="0" borderId="2" xfId="0" applyFont="1" applyBorder="1" applyAlignment="1">
      <alignment horizontal="center"/>
    </xf>
    <xf numFmtId="0" fontId="26" fillId="0" borderId="1" xfId="0" applyFont="1" applyBorder="1" applyAlignment="1">
      <alignment horizontal="center" vertical="top"/>
    </xf>
    <xf numFmtId="0" fontId="25" fillId="0" borderId="7" xfId="0" applyFont="1" applyBorder="1" applyAlignment="1" applyProtection="1">
      <alignment vertical="center" wrapText="1"/>
    </xf>
    <xf numFmtId="0" fontId="25" fillId="0" borderId="4" xfId="0" applyFont="1" applyBorder="1" applyAlignment="1" applyProtection="1">
      <alignment vertical="center" wrapText="1"/>
    </xf>
    <xf numFmtId="0" fontId="25" fillId="0" borderId="8" xfId="0" applyFont="1" applyBorder="1" applyAlignment="1" applyProtection="1">
      <alignment vertical="center" wrapText="1"/>
    </xf>
    <xf numFmtId="0" fontId="25" fillId="0" borderId="7" xfId="0" applyFont="1" applyBorder="1" applyAlignment="1" applyProtection="1">
      <alignment horizontal="left" vertical="center" wrapText="1"/>
    </xf>
    <xf numFmtId="0" fontId="25" fillId="0" borderId="4" xfId="0" applyFont="1" applyBorder="1" applyAlignment="1" applyProtection="1">
      <alignment horizontal="left" vertical="center" wrapText="1"/>
    </xf>
    <xf numFmtId="0" fontId="25" fillId="0" borderId="8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 wrapText="1"/>
    </xf>
    <xf numFmtId="49" fontId="27" fillId="0" borderId="3" xfId="0" applyNumberFormat="1" applyFont="1" applyBorder="1" applyAlignment="1" applyProtection="1">
      <alignment horizontal="center" wrapText="1"/>
    </xf>
    <xf numFmtId="0" fontId="27" fillId="0" borderId="1" xfId="0" applyFont="1" applyBorder="1" applyAlignment="1" applyProtection="1">
      <alignment horizontal="center" wrapText="1"/>
    </xf>
    <xf numFmtId="0" fontId="27" fillId="0" borderId="0" xfId="0" applyFont="1" applyAlignment="1" applyProtection="1">
      <alignment horizontal="center"/>
    </xf>
    <xf numFmtId="0" fontId="25" fillId="0" borderId="1" xfId="0" applyFont="1" applyBorder="1" applyAlignment="1" applyProtection="1">
      <alignment horizontal="right"/>
    </xf>
    <xf numFmtId="0" fontId="27" fillId="0" borderId="7" xfId="0" applyFont="1" applyBorder="1" applyAlignment="1" applyProtection="1">
      <alignment horizontal="center" wrapText="1"/>
    </xf>
    <xf numFmtId="0" fontId="27" fillId="0" borderId="4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6" fillId="0" borderId="0" xfId="0" applyFont="1" applyAlignment="1" applyProtection="1">
      <alignment horizontal="left" wrapText="1"/>
    </xf>
    <xf numFmtId="0" fontId="26" fillId="0" borderId="0" xfId="0" applyFont="1" applyAlignment="1" applyProtection="1">
      <alignment horizontal="left"/>
    </xf>
    <xf numFmtId="0" fontId="27" fillId="0" borderId="3" xfId="0" applyFont="1" applyBorder="1" applyAlignment="1" applyProtection="1">
      <alignment horizontal="center" wrapText="1"/>
    </xf>
    <xf numFmtId="0" fontId="27" fillId="0" borderId="0" xfId="0" applyFont="1" applyAlignment="1" applyProtection="1">
      <alignment horizontal="right"/>
    </xf>
    <xf numFmtId="0" fontId="17" fillId="0" borderId="1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30" fillId="0" borderId="2" xfId="0" applyFont="1" applyBorder="1" applyAlignment="1">
      <alignment horizontal="center" vertical="center"/>
    </xf>
    <xf numFmtId="0" fontId="31" fillId="0" borderId="7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165" fontId="31" fillId="0" borderId="3" xfId="0" applyNumberFormat="1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165" fontId="32" fillId="0" borderId="3" xfId="0" applyNumberFormat="1" applyFont="1" applyBorder="1" applyAlignment="1">
      <alignment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165" fontId="32" fillId="0" borderId="3" xfId="0" applyNumberFormat="1" applyFont="1" applyBorder="1" applyAlignment="1">
      <alignment horizontal="right"/>
    </xf>
    <xf numFmtId="0" fontId="32" fillId="0" borderId="3" xfId="0" applyFont="1" applyBorder="1" applyAlignment="1">
      <alignment horizontal="right"/>
    </xf>
    <xf numFmtId="0" fontId="32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7" fillId="0" borderId="4" xfId="0" applyFont="1" applyBorder="1" applyAlignment="1"/>
    <xf numFmtId="0" fontId="26" fillId="0" borderId="0" xfId="0" applyFont="1" applyAlignment="1">
      <alignment horizontal="left"/>
    </xf>
    <xf numFmtId="0" fontId="26" fillId="0" borderId="10" xfId="0" applyFont="1" applyBorder="1" applyAlignment="1">
      <alignment horizontal="left"/>
    </xf>
    <xf numFmtId="49" fontId="27" fillId="0" borderId="3" xfId="0" applyNumberFormat="1" applyFont="1" applyBorder="1" applyAlignment="1">
      <alignment horizontal="center" wrapText="1"/>
    </xf>
    <xf numFmtId="0" fontId="27" fillId="0" borderId="3" xfId="0" applyNumberFormat="1" applyFont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2" fontId="28" fillId="0" borderId="4" xfId="0" applyNumberFormat="1" applyFont="1" applyBorder="1" applyAlignment="1">
      <alignment horizont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7" fillId="0" borderId="3" xfId="0" applyFont="1" applyBorder="1" applyAlignment="1">
      <alignment horizontal="center" wrapText="1"/>
    </xf>
    <xf numFmtId="0" fontId="27" fillId="0" borderId="0" xfId="0" applyFont="1" applyAlignment="1">
      <alignment horizontal="right"/>
    </xf>
    <xf numFmtId="0" fontId="28" fillId="0" borderId="2" xfId="0" applyFont="1" applyBorder="1" applyAlignment="1">
      <alignment horizontal="center" wrapText="1"/>
    </xf>
    <xf numFmtId="49" fontId="27" fillId="0" borderId="3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/>
    </xf>
    <xf numFmtId="2" fontId="3" fillId="0" borderId="1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0" fillId="0" borderId="4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0" borderId="2" xfId="0" applyFont="1" applyBorder="1" applyAlignment="1" applyProtection="1">
      <alignment horizontal="center"/>
      <protection locked="0"/>
    </xf>
    <xf numFmtId="0" fontId="18" fillId="0" borderId="1" xfId="7" applyFont="1" applyAlignment="1">
      <alignment horizontal="left" vertical="top" wrapText="1"/>
    </xf>
    <xf numFmtId="0" fontId="4" fillId="0" borderId="1" xfId="7" applyFont="1" applyAlignment="1">
      <alignment horizontal="center"/>
    </xf>
    <xf numFmtId="0" fontId="6" fillId="0" borderId="1" xfId="7" applyFont="1" applyAlignment="1">
      <alignment horizontal="left" wrapText="1"/>
    </xf>
    <xf numFmtId="0" fontId="10" fillId="0" borderId="2" xfId="7" applyFont="1" applyBorder="1" applyAlignment="1" applyProtection="1">
      <alignment horizontal="left" wrapText="1"/>
      <protection locked="0"/>
    </xf>
    <xf numFmtId="0" fontId="4" fillId="0" borderId="1" xfId="7" applyFont="1" applyAlignment="1">
      <alignment horizontal="right"/>
    </xf>
    <xf numFmtId="0" fontId="5" fillId="0" borderId="2" xfId="7" applyFont="1" applyBorder="1" applyAlignment="1">
      <alignment horizontal="center"/>
    </xf>
    <xf numFmtId="2" fontId="3" fillId="0" borderId="1" xfId="7" applyNumberFormat="1" applyFont="1" applyFill="1" applyBorder="1" applyAlignment="1" applyProtection="1">
      <alignment horizontal="center" vertical="top"/>
      <protection locked="0"/>
    </xf>
    <xf numFmtId="0" fontId="10" fillId="0" borderId="4" xfId="7" applyFont="1" applyBorder="1" applyAlignment="1" applyProtection="1">
      <alignment horizontal="left" wrapText="1"/>
      <protection locked="0"/>
    </xf>
    <xf numFmtId="0" fontId="5" fillId="0" borderId="5" xfId="7" applyFont="1" applyBorder="1" applyAlignment="1">
      <alignment horizontal="center" vertical="center" wrapText="1"/>
    </xf>
    <xf numFmtId="0" fontId="5" fillId="0" borderId="29" xfId="7" applyFont="1" applyBorder="1" applyAlignment="1">
      <alignment horizontal="center" vertical="center" wrapText="1"/>
    </xf>
    <xf numFmtId="0" fontId="5" fillId="0" borderId="30" xfId="7" applyFont="1" applyBorder="1" applyAlignment="1">
      <alignment horizontal="center" vertical="center" wrapText="1"/>
    </xf>
    <xf numFmtId="0" fontId="26" fillId="0" borderId="26" xfId="7" applyFont="1" applyBorder="1" applyAlignment="1">
      <alignment horizontal="center" vertical="center"/>
    </xf>
    <xf numFmtId="0" fontId="26" fillId="0" borderId="27" xfId="7" applyFont="1" applyBorder="1" applyAlignment="1">
      <alignment horizontal="center" vertical="center"/>
    </xf>
    <xf numFmtId="0" fontId="26" fillId="0" borderId="28" xfId="7" applyFont="1" applyBorder="1" applyAlignment="1">
      <alignment horizontal="center" vertical="center"/>
    </xf>
    <xf numFmtId="0" fontId="26" fillId="0" borderId="20" xfId="7" applyFont="1" applyBorder="1" applyAlignment="1">
      <alignment horizontal="center" vertical="center" wrapText="1"/>
    </xf>
    <xf numFmtId="0" fontId="26" fillId="0" borderId="31" xfId="7" applyFont="1" applyBorder="1" applyAlignment="1">
      <alignment horizontal="center" vertical="center" wrapText="1"/>
    </xf>
    <xf numFmtId="0" fontId="26" fillId="0" borderId="21" xfId="7" applyFont="1" applyBorder="1" applyAlignment="1">
      <alignment horizontal="center" vertical="center" wrapText="1"/>
    </xf>
    <xf numFmtId="0" fontId="43" fillId="0" borderId="6" xfId="7" applyFont="1" applyBorder="1" applyAlignment="1">
      <alignment horizontal="left" vertical="top" wrapText="1"/>
    </xf>
    <xf numFmtId="0" fontId="42" fillId="0" borderId="6" xfId="7" applyFont="1" applyBorder="1" applyAlignment="1">
      <alignment horizontal="left" vertical="top" wrapText="1"/>
    </xf>
    <xf numFmtId="0" fontId="3" fillId="0" borderId="5" xfId="7" applyFont="1" applyBorder="1" applyAlignment="1">
      <alignment horizontal="center" vertical="center" wrapText="1"/>
    </xf>
    <xf numFmtId="0" fontId="18" fillId="0" borderId="5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wrapText="1"/>
    </xf>
    <xf numFmtId="0" fontId="8" fillId="0" borderId="3" xfId="7" applyFont="1" applyBorder="1" applyAlignment="1">
      <alignment horizontal="center" vertical="center" wrapText="1"/>
    </xf>
    <xf numFmtId="0" fontId="9" fillId="0" borderId="2" xfId="7" applyFont="1" applyBorder="1" applyAlignment="1">
      <alignment horizontal="left" wrapText="1"/>
    </xf>
    <xf numFmtId="0" fontId="9" fillId="0" borderId="4" xfId="7" applyFont="1" applyBorder="1" applyAlignment="1">
      <alignment horizontal="left" wrapText="1"/>
    </xf>
    <xf numFmtId="49" fontId="2" fillId="0" borderId="1" xfId="7" applyNumberFormat="1" applyFont="1" applyBorder="1" applyAlignment="1" applyProtection="1">
      <alignment horizontal="center" vertical="center" wrapText="1"/>
    </xf>
    <xf numFmtId="0" fontId="5" fillId="0" borderId="1" xfId="7" applyFont="1" applyAlignment="1">
      <alignment horizontal="left"/>
    </xf>
    <xf numFmtId="0" fontId="5" fillId="0" borderId="2" xfId="7" applyFont="1" applyBorder="1" applyAlignment="1">
      <alignment horizontal="left"/>
    </xf>
    <xf numFmtId="0" fontId="7" fillId="0" borderId="2" xfId="7" applyFont="1" applyBorder="1" applyAlignment="1">
      <alignment horizontal="center" wrapText="1"/>
    </xf>
    <xf numFmtId="0" fontId="7" fillId="0" borderId="4" xfId="7" applyFont="1" applyBorder="1" applyAlignment="1">
      <alignment horizontal="center" vertical="top" wrapText="1"/>
    </xf>
    <xf numFmtId="1" fontId="6" fillId="3" borderId="4" xfId="7" applyNumberFormat="1" applyFont="1" applyFill="1" applyBorder="1" applyAlignment="1" applyProtection="1">
      <alignment horizontal="center" vertical="top" wrapText="1"/>
    </xf>
    <xf numFmtId="0" fontId="6" fillId="0" borderId="4" xfId="7" applyFont="1" applyBorder="1" applyAlignment="1">
      <alignment horizontal="left" wrapText="1"/>
    </xf>
    <xf numFmtId="1" fontId="6" fillId="3" borderId="4" xfId="7" applyNumberFormat="1" applyFont="1" applyFill="1" applyBorder="1" applyAlignment="1" applyProtection="1">
      <alignment horizontal="center" wrapText="1"/>
    </xf>
    <xf numFmtId="0" fontId="7" fillId="0" borderId="4" xfId="7" applyFont="1" applyBorder="1" applyAlignment="1">
      <alignment horizontal="left" wrapText="1"/>
    </xf>
    <xf numFmtId="0" fontId="10" fillId="0" borderId="4" xfId="7" applyFont="1" applyBorder="1" applyAlignment="1" applyProtection="1">
      <alignment horizontal="center" wrapText="1"/>
      <protection locked="0"/>
    </xf>
    <xf numFmtId="0" fontId="5" fillId="0" borderId="1" xfId="7" applyFont="1" applyAlignment="1">
      <alignment horizontal="center"/>
    </xf>
    <xf numFmtId="0" fontId="17" fillId="0" borderId="6" xfId="7" applyFont="1" applyBorder="1" applyAlignment="1">
      <alignment horizontal="center" vertical="top"/>
    </xf>
    <xf numFmtId="0" fontId="2" fillId="0" borderId="1" xfId="7" applyFont="1" applyBorder="1" applyAlignment="1">
      <alignment horizontal="left"/>
    </xf>
    <xf numFmtId="0" fontId="13" fillId="0" borderId="2" xfId="7" applyFont="1" applyBorder="1" applyAlignment="1">
      <alignment horizontal="center"/>
    </xf>
    <xf numFmtId="0" fontId="5" fillId="0" borderId="22" xfId="7" applyFont="1" applyBorder="1" applyAlignment="1">
      <alignment horizontal="center" vertical="center" wrapText="1"/>
    </xf>
    <xf numFmtId="0" fontId="5" fillId="0" borderId="24" xfId="7" applyFont="1" applyBorder="1" applyAlignment="1">
      <alignment horizontal="center" vertical="center" wrapText="1"/>
    </xf>
    <xf numFmtId="0" fontId="5" fillId="0" borderId="20" xfId="7" applyFont="1" applyBorder="1" applyAlignment="1">
      <alignment horizontal="center" vertical="center" wrapText="1"/>
    </xf>
    <xf numFmtId="0" fontId="5" fillId="0" borderId="23" xfId="7" applyFont="1" applyBorder="1" applyAlignment="1">
      <alignment horizontal="center" vertical="center" wrapText="1"/>
    </xf>
    <xf numFmtId="0" fontId="5" fillId="0" borderId="25" xfId="7" applyFont="1" applyBorder="1" applyAlignment="1">
      <alignment horizontal="center" vertical="center" wrapText="1"/>
    </xf>
    <xf numFmtId="0" fontId="5" fillId="0" borderId="21" xfId="7" applyFont="1" applyBorder="1" applyAlignment="1">
      <alignment horizontal="center" vertical="center" wrapText="1"/>
    </xf>
    <xf numFmtId="0" fontId="15" fillId="0" borderId="1" xfId="7" applyFont="1" applyBorder="1" applyAlignment="1">
      <alignment horizontal="left" wrapText="1"/>
    </xf>
    <xf numFmtId="0" fontId="42" fillId="0" borderId="1" xfId="7" applyFont="1" applyBorder="1" applyAlignment="1">
      <alignment horizontal="left" vertical="top" wrapText="1"/>
    </xf>
    <xf numFmtId="0" fontId="3" fillId="0" borderId="1" xfId="7" applyFont="1" applyAlignment="1">
      <alignment horizontal="left" vertical="top" wrapText="1"/>
    </xf>
    <xf numFmtId="0" fontId="10" fillId="0" borderId="2" xfId="7" applyFont="1" applyBorder="1" applyAlignment="1" applyProtection="1">
      <alignment horizontal="center" wrapText="1"/>
      <protection locked="0"/>
    </xf>
    <xf numFmtId="0" fontId="18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>
      <alignment horizontal="left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17" fillId="0" borderId="6" xfId="0" applyFont="1" applyBorder="1" applyAlignment="1" applyProtection="1">
      <alignment horizontal="center" vertical="top"/>
      <protection hidden="1"/>
    </xf>
    <xf numFmtId="2" fontId="3" fillId="0" borderId="1" xfId="0" applyNumberFormat="1" applyFont="1" applyFill="1" applyBorder="1" applyAlignment="1" applyProtection="1">
      <alignment horizontal="center" vertical="top"/>
      <protection locked="0" hidden="1"/>
    </xf>
    <xf numFmtId="0" fontId="34" fillId="0" borderId="1" xfId="0" applyFont="1" applyBorder="1" applyAlignment="1">
      <alignment wrapText="1" readingOrder="1"/>
    </xf>
    <xf numFmtId="0" fontId="5" fillId="0" borderId="1" xfId="0" applyFont="1" applyBorder="1" applyAlignment="1">
      <alignment readingOrder="1"/>
    </xf>
    <xf numFmtId="0" fontId="6" fillId="0" borderId="0" xfId="0" applyFont="1" applyAlignment="1" applyProtection="1">
      <alignment horizontal="left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5" fillId="0" borderId="5" xfId="0" applyFont="1" applyBorder="1" applyAlignment="1">
      <alignment horizontal="center"/>
    </xf>
    <xf numFmtId="0" fontId="9" fillId="0" borderId="4" xfId="0" applyFont="1" applyBorder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2" fontId="7" fillId="0" borderId="4" xfId="0" applyNumberFormat="1" applyFont="1" applyBorder="1" applyAlignment="1" applyProtection="1">
      <alignment horizontal="center" vertical="top" wrapText="1"/>
      <protection hidden="1"/>
    </xf>
    <xf numFmtId="0" fontId="9" fillId="0" borderId="2" xfId="0" applyFont="1" applyBorder="1" applyAlignment="1" applyProtection="1">
      <alignment horizontal="left" vertical="top" wrapText="1"/>
      <protection hidden="1"/>
    </xf>
    <xf numFmtId="0" fontId="10" fillId="0" borderId="4" xfId="0" applyFont="1" applyBorder="1" applyAlignment="1" applyProtection="1">
      <alignment wrapText="1"/>
      <protection locked="0"/>
    </xf>
    <xf numFmtId="0" fontId="35" fillId="0" borderId="4" xfId="0" applyFont="1" applyBorder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horizontal="left" wrapText="1"/>
      <protection hidden="1"/>
    </xf>
    <xf numFmtId="0" fontId="6" fillId="0" borderId="4" xfId="0" applyFont="1" applyBorder="1" applyAlignment="1" applyProtection="1">
      <alignment horizontal="left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21" fillId="0" borderId="2" xfId="0" applyFont="1" applyBorder="1" applyAlignment="1" applyProtection="1">
      <alignment horizontal="left" vertical="top" wrapText="1"/>
      <protection hidden="1"/>
    </xf>
    <xf numFmtId="0" fontId="21" fillId="0" borderId="4" xfId="0" applyFont="1" applyBorder="1" applyAlignment="1" applyProtection="1">
      <alignment horizontal="left" vertical="top" wrapText="1"/>
      <protection hidden="1"/>
    </xf>
    <xf numFmtId="0" fontId="35" fillId="0" borderId="2" xfId="0" applyFont="1" applyBorder="1" applyAlignment="1" applyProtection="1">
      <alignment horizontal="center" wrapText="1"/>
      <protection locked="0"/>
    </xf>
  </cellXfs>
  <cellStyles count="10">
    <cellStyle name="Гиперссылка 2" xfId="5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 2" xfId="6"/>
    <cellStyle name="Обычный" xfId="0" builtinId="0"/>
    <cellStyle name="Обычный 2" xfId="7"/>
    <cellStyle name="Обычный 3" xfId="8"/>
    <cellStyle name="Обычный 4" xfId="4"/>
    <cellStyle name="Примечание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ZV_kv2021v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3"/>
      <sheetName val="д14"/>
      <sheetName val="д19"/>
      <sheetName val="д19.1"/>
      <sheetName val="д19.2"/>
      <sheetName val="д17"/>
      <sheetName val="д18зф"/>
      <sheetName val="д18сф"/>
      <sheetName val="д20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 refreshError="1"/>
      <sheetData sheetId="1" refreshError="1"/>
      <sheetData sheetId="2" refreshError="1">
        <row r="3">
          <cell r="B3" t="str">
            <v>Відділ освіти і науки</v>
          </cell>
        </row>
        <row r="5">
          <cell r="B5" t="str">
            <v>м.Нікополь</v>
          </cell>
        </row>
        <row r="7">
          <cell r="F7">
            <v>2</v>
          </cell>
        </row>
        <row r="9">
          <cell r="H9" t="str">
            <v>0</v>
          </cell>
        </row>
        <row r="10">
          <cell r="H10" t="str">
            <v>06</v>
          </cell>
          <cell r="I10" t="str">
            <v>орган освіти і  науки</v>
          </cell>
        </row>
        <row r="13">
          <cell r="A13" t="str">
            <v>за ЄДРПОУ</v>
          </cell>
          <cell r="B13" t="str">
            <v>02142336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</sheetData>
      <sheetData sheetId="3" refreshError="1"/>
      <sheetData sheetId="4" refreshError="1"/>
      <sheetData sheetId="5" refreshError="1"/>
      <sheetData sheetId="6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7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8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9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10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11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12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13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14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15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16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17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18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19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20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21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22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23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24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25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26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27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28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29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30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31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32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33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34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35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36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37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38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39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40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41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42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43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44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45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46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47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48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49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50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51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52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53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54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55" refreshError="1">
        <row r="23">
          <cell r="D23">
            <v>0</v>
          </cell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F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J46">
            <v>0</v>
          </cell>
        </row>
        <row r="47"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</row>
        <row r="51">
          <cell r="F51">
            <v>0</v>
          </cell>
          <cell r="J51">
            <v>0</v>
          </cell>
        </row>
        <row r="52">
          <cell r="F52">
            <v>0</v>
          </cell>
          <cell r="J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F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J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D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</row>
      </sheetData>
      <sheetData sheetId="56" refreshError="1">
        <row r="23">
          <cell r="E23">
            <v>0</v>
          </cell>
          <cell r="F23">
            <v>0</v>
          </cell>
          <cell r="R23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E22">
            <v>0</v>
          </cell>
          <cell r="F22">
            <v>0</v>
          </cell>
          <cell r="N22">
            <v>0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>
        <row r="22">
          <cell r="F22">
            <v>0</v>
          </cell>
          <cell r="G22">
            <v>0</v>
          </cell>
          <cell r="N22">
            <v>0</v>
          </cell>
        </row>
      </sheetData>
      <sheetData sheetId="119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20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21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22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23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24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25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26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27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28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29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30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31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32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33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34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35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36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37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38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39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40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41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42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43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44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45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46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47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48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49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50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51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52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53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54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55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56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57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58" refreshError="1"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N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K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N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K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K60">
            <v>0</v>
          </cell>
          <cell r="N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K61">
            <v>0</v>
          </cell>
          <cell r="N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K62">
            <v>0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K66">
            <v>0</v>
          </cell>
          <cell r="N66">
            <v>0</v>
          </cell>
        </row>
        <row r="67"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K68">
            <v>0</v>
          </cell>
          <cell r="N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  <cell r="N86">
            <v>0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68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69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70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71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72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73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74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75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76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77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78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79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80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81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82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83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84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85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86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87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88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89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90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91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92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93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94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95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96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97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98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199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00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01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02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03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04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05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06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07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08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09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10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11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12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13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14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15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16" refreshError="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str">
            <v>-</v>
          </cell>
        </row>
        <row r="27">
          <cell r="G27">
            <v>0</v>
          </cell>
          <cell r="L27">
            <v>0</v>
          </cell>
        </row>
        <row r="28">
          <cell r="G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17" refreshError="1"/>
      <sheetData sheetId="218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19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20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21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22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23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24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25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26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27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28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29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30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31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32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33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34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35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36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37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38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39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40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41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42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43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44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45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46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47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48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49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50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51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52" refreshError="1"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K66">
            <v>0</v>
          </cell>
          <cell r="L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</sheetData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2">
          <cell r="A2" t="str">
            <v>про надходження та використання коштів загального фонду (форма</v>
          </cell>
          <cell r="C2" t="str">
            <v xml:space="preserve">      №2д,</v>
          </cell>
          <cell r="D2" t="str">
            <v xml:space="preserve">      №2м)</v>
          </cell>
        </row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  <row r="6">
          <cell r="A6" t="str">
            <v>про заборгованість за бюджетними коштами (форма</v>
          </cell>
          <cell r="C6" t="str">
            <v xml:space="preserve">   № 7д, </v>
          </cell>
          <cell r="D6" t="str">
            <v xml:space="preserve">   №7м)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51" workbookViewId="0">
      <selection activeCell="F93" sqref="F93"/>
    </sheetView>
  </sheetViews>
  <sheetFormatPr defaultRowHeight="10.199999999999999" x14ac:dyDescent="0.2"/>
  <cols>
    <col min="1" max="1" width="34.42578125" customWidth="1"/>
    <col min="2" max="2" width="35" customWidth="1"/>
    <col min="3" max="3" width="20.42578125" customWidth="1"/>
    <col min="4" max="4" width="12.85546875" customWidth="1"/>
    <col min="5" max="5" width="17.28515625" customWidth="1"/>
    <col min="6" max="6" width="17.42578125" customWidth="1"/>
  </cols>
  <sheetData>
    <row r="1" spans="1:6" ht="13.2" x14ac:dyDescent="0.25">
      <c r="A1" s="81"/>
      <c r="B1" s="81"/>
      <c r="C1" s="81"/>
      <c r="D1" s="293" t="s">
        <v>0</v>
      </c>
      <c r="E1" s="294"/>
      <c r="F1" s="294"/>
    </row>
    <row r="2" spans="1:6" ht="13.2" x14ac:dyDescent="0.25">
      <c r="A2" s="81"/>
      <c r="B2" s="81"/>
      <c r="C2" s="81"/>
      <c r="D2" s="294"/>
      <c r="E2" s="294"/>
      <c r="F2" s="294"/>
    </row>
    <row r="3" spans="1:6" ht="13.2" x14ac:dyDescent="0.25">
      <c r="A3" s="81"/>
      <c r="B3" s="81"/>
      <c r="C3" s="81"/>
      <c r="D3" s="294"/>
      <c r="E3" s="294"/>
      <c r="F3" s="294"/>
    </row>
    <row r="4" spans="1:6" ht="13.2" x14ac:dyDescent="0.25">
      <c r="A4" s="81"/>
      <c r="B4" s="81"/>
      <c r="C4" s="81"/>
      <c r="D4" s="81"/>
      <c r="E4" s="81"/>
      <c r="F4" s="81"/>
    </row>
    <row r="5" spans="1:6" ht="13.2" x14ac:dyDescent="0.25">
      <c r="A5" s="81"/>
      <c r="B5" s="81"/>
      <c r="C5" s="81"/>
      <c r="D5" s="295" t="s">
        <v>1</v>
      </c>
      <c r="E5" s="295"/>
      <c r="F5" s="295"/>
    </row>
    <row r="6" spans="1:6" ht="13.2" x14ac:dyDescent="0.25">
      <c r="A6" s="81"/>
      <c r="B6" s="296" t="s">
        <v>2</v>
      </c>
      <c r="C6" s="296"/>
      <c r="D6" s="82">
        <v>2021</v>
      </c>
      <c r="E6" s="83" t="s">
        <v>342</v>
      </c>
      <c r="F6" s="83" t="s">
        <v>3</v>
      </c>
    </row>
    <row r="7" spans="1:6" ht="13.2" x14ac:dyDescent="0.25">
      <c r="A7" s="84" t="s">
        <v>262</v>
      </c>
      <c r="B7" s="85" t="str">
        <f>[1]ЗАПОЛНИТЬ!B3</f>
        <v>Відділ освіти і науки</v>
      </c>
      <c r="C7" s="86" t="s">
        <v>5</v>
      </c>
      <c r="D7" s="286" t="str">
        <f>[1]ЗАПОЛНИТЬ!B13</f>
        <v>02142336</v>
      </c>
      <c r="E7" s="295"/>
      <c r="F7" s="295"/>
    </row>
    <row r="8" spans="1:6" ht="13.2" x14ac:dyDescent="0.25">
      <c r="A8" s="84" t="s">
        <v>7</v>
      </c>
      <c r="B8" s="87" t="str">
        <f>[1]ЗАПОЛНИТЬ!B5</f>
        <v>м.Нікополь</v>
      </c>
      <c r="C8" s="86" t="s">
        <v>347</v>
      </c>
      <c r="D8" s="295" t="s">
        <v>348</v>
      </c>
      <c r="E8" s="295"/>
      <c r="F8" s="295"/>
    </row>
    <row r="9" spans="1:6" ht="26.4" x14ac:dyDescent="0.25">
      <c r="A9" s="88" t="s">
        <v>8</v>
      </c>
      <c r="B9" s="89" t="str">
        <f>[1]ЗАПОЛНИТЬ!D15</f>
        <v>Орган місцевого самоврядування</v>
      </c>
      <c r="C9" s="86" t="s">
        <v>10</v>
      </c>
      <c r="D9" s="290">
        <f>[1]ЗАПОЛНИТЬ!B15</f>
        <v>420</v>
      </c>
      <c r="E9" s="291"/>
      <c r="F9" s="292"/>
    </row>
    <row r="10" spans="1:6" ht="13.2" x14ac:dyDescent="0.25">
      <c r="A10" s="84" t="s">
        <v>11</v>
      </c>
      <c r="B10" s="90" t="s">
        <v>349</v>
      </c>
      <c r="C10" s="86" t="s">
        <v>12</v>
      </c>
      <c r="D10" s="286"/>
      <c r="E10" s="286"/>
      <c r="F10" s="286"/>
    </row>
    <row r="11" spans="1:6" ht="13.2" x14ac:dyDescent="0.25">
      <c r="A11" s="84" t="s">
        <v>13</v>
      </c>
      <c r="B11" s="90"/>
      <c r="C11" s="86" t="s">
        <v>14</v>
      </c>
      <c r="D11" s="286" t="s">
        <v>340</v>
      </c>
      <c r="E11" s="286"/>
      <c r="F11" s="286"/>
    </row>
    <row r="12" spans="1:6" ht="13.2" x14ac:dyDescent="0.25">
      <c r="A12" s="91" t="s">
        <v>263</v>
      </c>
      <c r="B12" s="81"/>
      <c r="C12" s="81"/>
      <c r="D12" s="287"/>
      <c r="E12" s="287"/>
      <c r="F12" s="287"/>
    </row>
    <row r="13" spans="1:6" ht="13.2" x14ac:dyDescent="0.25">
      <c r="A13" s="91" t="s">
        <v>352</v>
      </c>
      <c r="B13" s="81"/>
      <c r="C13" s="81"/>
      <c r="D13" s="81"/>
      <c r="E13" s="81"/>
      <c r="F13" s="81"/>
    </row>
    <row r="14" spans="1:6" ht="13.2" x14ac:dyDescent="0.25">
      <c r="A14" s="288" t="s">
        <v>15</v>
      </c>
      <c r="B14" s="288"/>
      <c r="C14" s="288"/>
      <c r="D14" s="288"/>
      <c r="E14" s="288"/>
      <c r="F14" s="288"/>
    </row>
    <row r="15" spans="1:6" ht="13.2" x14ac:dyDescent="0.25">
      <c r="A15" s="288" t="s">
        <v>384</v>
      </c>
      <c r="B15" s="288"/>
      <c r="C15" s="288"/>
      <c r="D15" s="288"/>
      <c r="E15" s="288"/>
      <c r="F15" s="288"/>
    </row>
    <row r="16" spans="1:6" ht="13.2" x14ac:dyDescent="0.25">
      <c r="A16" s="81"/>
      <c r="B16" s="81"/>
      <c r="C16" s="81"/>
      <c r="D16" s="81"/>
      <c r="E16" s="289" t="s">
        <v>264</v>
      </c>
      <c r="F16" s="289"/>
    </row>
    <row r="17" spans="1:6" ht="43.2" customHeight="1" x14ac:dyDescent="0.2">
      <c r="A17" s="283" t="s">
        <v>16</v>
      </c>
      <c r="B17" s="284"/>
      <c r="C17" s="285"/>
      <c r="D17" s="92" t="s">
        <v>17</v>
      </c>
      <c r="E17" s="92" t="s">
        <v>18</v>
      </c>
      <c r="F17" s="92" t="s">
        <v>19</v>
      </c>
    </row>
    <row r="18" spans="1:6" ht="13.2" x14ac:dyDescent="0.2">
      <c r="A18" s="283">
        <v>1</v>
      </c>
      <c r="B18" s="284"/>
      <c r="C18" s="285"/>
      <c r="D18" s="92">
        <v>2</v>
      </c>
      <c r="E18" s="92">
        <v>3</v>
      </c>
      <c r="F18" s="92">
        <v>4</v>
      </c>
    </row>
    <row r="19" spans="1:6" ht="13.2" x14ac:dyDescent="0.2">
      <c r="A19" s="282" t="s">
        <v>20</v>
      </c>
      <c r="B19" s="282"/>
      <c r="C19" s="282"/>
      <c r="D19" s="282"/>
      <c r="E19" s="282"/>
      <c r="F19" s="282"/>
    </row>
    <row r="20" spans="1:6" ht="13.2" x14ac:dyDescent="0.2">
      <c r="A20" s="276" t="s">
        <v>21</v>
      </c>
      <c r="B20" s="277"/>
      <c r="C20" s="278"/>
      <c r="D20" s="93">
        <v>1000</v>
      </c>
      <c r="E20" s="94">
        <v>472950620</v>
      </c>
      <c r="F20" s="94">
        <v>481448500</v>
      </c>
    </row>
    <row r="21" spans="1:6" ht="13.2" x14ac:dyDescent="0.2">
      <c r="A21" s="276" t="s">
        <v>265</v>
      </c>
      <c r="B21" s="277"/>
      <c r="C21" s="278"/>
      <c r="D21" s="93">
        <v>1001</v>
      </c>
      <c r="E21" s="95">
        <v>599823340</v>
      </c>
      <c r="F21" s="95">
        <v>609753460</v>
      </c>
    </row>
    <row r="22" spans="1:6" ht="13.2" x14ac:dyDescent="0.2">
      <c r="A22" s="276" t="s">
        <v>266</v>
      </c>
      <c r="B22" s="277"/>
      <c r="C22" s="278"/>
      <c r="D22" s="93">
        <v>1002</v>
      </c>
      <c r="E22" s="95">
        <v>126872720</v>
      </c>
      <c r="F22" s="95">
        <v>128304960</v>
      </c>
    </row>
    <row r="23" spans="1:6" ht="13.2" x14ac:dyDescent="0.2">
      <c r="A23" s="276" t="s">
        <v>267</v>
      </c>
      <c r="B23" s="277"/>
      <c r="C23" s="278"/>
      <c r="D23" s="93">
        <v>1010</v>
      </c>
      <c r="E23" s="94">
        <f>E24-E25</f>
        <v>0</v>
      </c>
      <c r="F23" s="94">
        <f>F24-F25</f>
        <v>0</v>
      </c>
    </row>
    <row r="24" spans="1:6" ht="13.2" x14ac:dyDescent="0.2">
      <c r="A24" s="276" t="s">
        <v>265</v>
      </c>
      <c r="B24" s="277"/>
      <c r="C24" s="278"/>
      <c r="D24" s="93">
        <v>1011</v>
      </c>
      <c r="E24" s="95">
        <v>0</v>
      </c>
      <c r="F24" s="95">
        <v>0</v>
      </c>
    </row>
    <row r="25" spans="1:6" ht="13.2" x14ac:dyDescent="0.2">
      <c r="A25" s="276" t="s">
        <v>266</v>
      </c>
      <c r="B25" s="277"/>
      <c r="C25" s="278"/>
      <c r="D25" s="93">
        <v>1012</v>
      </c>
      <c r="E25" s="95">
        <v>0</v>
      </c>
      <c r="F25" s="95">
        <v>0</v>
      </c>
    </row>
    <row r="26" spans="1:6" ht="13.2" x14ac:dyDescent="0.2">
      <c r="A26" s="276" t="s">
        <v>22</v>
      </c>
      <c r="B26" s="277"/>
      <c r="C26" s="278"/>
      <c r="D26" s="93">
        <v>1020</v>
      </c>
      <c r="E26" s="94">
        <f>E27-E28</f>
        <v>0</v>
      </c>
      <c r="F26" s="94">
        <f>F27-F28</f>
        <v>0</v>
      </c>
    </row>
    <row r="27" spans="1:6" ht="13.2" x14ac:dyDescent="0.2">
      <c r="A27" s="276" t="s">
        <v>265</v>
      </c>
      <c r="B27" s="277"/>
      <c r="C27" s="278"/>
      <c r="D27" s="93">
        <v>1021</v>
      </c>
      <c r="E27" s="95">
        <v>0</v>
      </c>
      <c r="F27" s="95">
        <v>0</v>
      </c>
    </row>
    <row r="28" spans="1:6" ht="13.2" x14ac:dyDescent="0.2">
      <c r="A28" s="276" t="s">
        <v>268</v>
      </c>
      <c r="B28" s="277"/>
      <c r="C28" s="278"/>
      <c r="D28" s="93">
        <v>1022</v>
      </c>
      <c r="E28" s="95">
        <v>0</v>
      </c>
      <c r="F28" s="95">
        <v>0</v>
      </c>
    </row>
    <row r="29" spans="1:6" ht="13.2" x14ac:dyDescent="0.2">
      <c r="A29" s="276" t="s">
        <v>23</v>
      </c>
      <c r="B29" s="277"/>
      <c r="C29" s="278"/>
      <c r="D29" s="93">
        <v>1030</v>
      </c>
      <c r="E29" s="95">
        <v>0</v>
      </c>
      <c r="F29" s="95">
        <v>0</v>
      </c>
    </row>
    <row r="30" spans="1:6" ht="13.2" x14ac:dyDescent="0.2">
      <c r="A30" s="276" t="s">
        <v>269</v>
      </c>
      <c r="B30" s="277"/>
      <c r="C30" s="278"/>
      <c r="D30" s="93">
        <v>1040</v>
      </c>
      <c r="E30" s="94">
        <f>E31-E32</f>
        <v>0</v>
      </c>
      <c r="F30" s="94">
        <f>F31-F32</f>
        <v>0</v>
      </c>
    </row>
    <row r="31" spans="1:6" ht="13.2" x14ac:dyDescent="0.2">
      <c r="A31" s="276" t="s">
        <v>265</v>
      </c>
      <c r="B31" s="277"/>
      <c r="C31" s="278"/>
      <c r="D31" s="93">
        <v>1041</v>
      </c>
      <c r="E31" s="95">
        <v>0</v>
      </c>
      <c r="F31" s="95">
        <v>0</v>
      </c>
    </row>
    <row r="32" spans="1:6" ht="13.2" x14ac:dyDescent="0.2">
      <c r="A32" s="276" t="s">
        <v>268</v>
      </c>
      <c r="B32" s="277"/>
      <c r="C32" s="278"/>
      <c r="D32" s="93">
        <v>1042</v>
      </c>
      <c r="E32" s="95">
        <v>0</v>
      </c>
      <c r="F32" s="95">
        <v>0</v>
      </c>
    </row>
    <row r="33" spans="1:6" ht="13.2" x14ac:dyDescent="0.2">
      <c r="A33" s="276" t="s">
        <v>24</v>
      </c>
      <c r="B33" s="277"/>
      <c r="C33" s="278"/>
      <c r="D33" s="93">
        <v>1050</v>
      </c>
      <c r="E33" s="95">
        <v>6255254</v>
      </c>
      <c r="F33" s="95">
        <v>6125660</v>
      </c>
    </row>
    <row r="34" spans="1:6" ht="13.2" x14ac:dyDescent="0.2">
      <c r="A34" s="276" t="s">
        <v>25</v>
      </c>
      <c r="B34" s="277"/>
      <c r="C34" s="278"/>
      <c r="D34" s="93">
        <v>1060</v>
      </c>
      <c r="E34" s="95">
        <v>0</v>
      </c>
      <c r="F34" s="95">
        <v>0</v>
      </c>
    </row>
    <row r="35" spans="1:6" ht="13.2" x14ac:dyDescent="0.2">
      <c r="A35" s="276" t="s">
        <v>26</v>
      </c>
      <c r="B35" s="277"/>
      <c r="C35" s="278"/>
      <c r="D35" s="93">
        <v>1090</v>
      </c>
      <c r="E35" s="95">
        <v>0</v>
      </c>
      <c r="F35" s="95">
        <v>0</v>
      </c>
    </row>
    <row r="36" spans="1:6" ht="13.2" x14ac:dyDescent="0.2">
      <c r="A36" s="271" t="s">
        <v>27</v>
      </c>
      <c r="B36" s="272"/>
      <c r="C36" s="273"/>
      <c r="D36" s="92">
        <v>1095</v>
      </c>
      <c r="E36" s="96">
        <v>479205874</v>
      </c>
      <c r="F36" s="96">
        <f>F35+F34+F33+F30+F29+F26+F23+F20</f>
        <v>487574160</v>
      </c>
    </row>
    <row r="37" spans="1:6" ht="13.2" x14ac:dyDescent="0.2">
      <c r="A37" s="282" t="s">
        <v>270</v>
      </c>
      <c r="B37" s="282"/>
      <c r="C37" s="282"/>
      <c r="D37" s="282"/>
      <c r="E37" s="282"/>
      <c r="F37" s="282"/>
    </row>
    <row r="38" spans="1:6" ht="13.2" x14ac:dyDescent="0.2">
      <c r="A38" s="276" t="s">
        <v>28</v>
      </c>
      <c r="B38" s="277"/>
      <c r="C38" s="278"/>
      <c r="D38" s="93">
        <v>1100</v>
      </c>
      <c r="E38" s="95">
        <v>0</v>
      </c>
      <c r="F38" s="95">
        <v>0</v>
      </c>
    </row>
    <row r="39" spans="1:6" ht="13.2" x14ac:dyDescent="0.2">
      <c r="A39" s="276" t="s">
        <v>29</v>
      </c>
      <c r="B39" s="277"/>
      <c r="C39" s="278"/>
      <c r="D39" s="93">
        <v>1110</v>
      </c>
      <c r="E39" s="95">
        <f>SUM(E40:E41)</f>
        <v>0</v>
      </c>
      <c r="F39" s="95">
        <f>SUM(F40:F41)</f>
        <v>0</v>
      </c>
    </row>
    <row r="40" spans="1:6" ht="13.2" x14ac:dyDescent="0.2">
      <c r="A40" s="276" t="s">
        <v>271</v>
      </c>
      <c r="B40" s="277"/>
      <c r="C40" s="278"/>
      <c r="D40" s="93">
        <v>1111</v>
      </c>
      <c r="E40" s="95"/>
      <c r="F40" s="95"/>
    </row>
    <row r="41" spans="1:6" ht="13.2" x14ac:dyDescent="0.2">
      <c r="A41" s="276" t="s">
        <v>272</v>
      </c>
      <c r="B41" s="277"/>
      <c r="C41" s="278"/>
      <c r="D41" s="93">
        <v>1112</v>
      </c>
      <c r="E41" s="95"/>
      <c r="F41" s="95"/>
    </row>
    <row r="42" spans="1:6" ht="13.2" x14ac:dyDescent="0.2">
      <c r="A42" s="276"/>
      <c r="B42" s="277"/>
      <c r="C42" s="278"/>
      <c r="D42" s="93"/>
      <c r="E42" s="95"/>
      <c r="F42" s="95"/>
    </row>
    <row r="43" spans="1:6" ht="13.2" x14ac:dyDescent="0.2">
      <c r="A43" s="276" t="s">
        <v>273</v>
      </c>
      <c r="B43" s="277"/>
      <c r="C43" s="278"/>
      <c r="D43" s="93"/>
      <c r="E43" s="94"/>
      <c r="F43" s="94"/>
    </row>
    <row r="44" spans="1:6" ht="13.2" x14ac:dyDescent="0.2">
      <c r="A44" s="276" t="s">
        <v>274</v>
      </c>
      <c r="B44" s="277"/>
      <c r="C44" s="278"/>
      <c r="D44" s="93">
        <v>1120</v>
      </c>
      <c r="E44" s="95">
        <v>6131</v>
      </c>
      <c r="F44" s="95">
        <v>6856</v>
      </c>
    </row>
    <row r="45" spans="1:6" ht="13.2" x14ac:dyDescent="0.2">
      <c r="A45" s="276" t="s">
        <v>275</v>
      </c>
      <c r="B45" s="277"/>
      <c r="C45" s="278"/>
      <c r="D45" s="93">
        <v>1125</v>
      </c>
      <c r="E45" s="95">
        <v>504372</v>
      </c>
      <c r="F45" s="95">
        <v>504372</v>
      </c>
    </row>
    <row r="46" spans="1:6" ht="13.2" x14ac:dyDescent="0.2">
      <c r="A46" s="276" t="s">
        <v>276</v>
      </c>
      <c r="B46" s="277"/>
      <c r="C46" s="278"/>
      <c r="D46" s="93">
        <v>1130</v>
      </c>
      <c r="E46" s="95">
        <v>0</v>
      </c>
      <c r="F46" s="95">
        <v>0</v>
      </c>
    </row>
    <row r="47" spans="1:6" ht="13.2" x14ac:dyDescent="0.2">
      <c r="A47" s="276" t="s">
        <v>277</v>
      </c>
      <c r="B47" s="277"/>
      <c r="C47" s="278"/>
      <c r="D47" s="93">
        <v>1135</v>
      </c>
      <c r="E47" s="95">
        <v>5382</v>
      </c>
      <c r="F47" s="95"/>
    </row>
    <row r="48" spans="1:6" ht="13.2" x14ac:dyDescent="0.2">
      <c r="A48" s="276" t="s">
        <v>278</v>
      </c>
      <c r="B48" s="277"/>
      <c r="C48" s="278"/>
      <c r="D48" s="93">
        <v>1140</v>
      </c>
      <c r="E48" s="95"/>
      <c r="F48" s="95"/>
    </row>
    <row r="49" spans="1:6" ht="13.2" x14ac:dyDescent="0.2">
      <c r="A49" s="276" t="s">
        <v>279</v>
      </c>
      <c r="B49" s="277"/>
      <c r="C49" s="278"/>
      <c r="D49" s="93">
        <v>1145</v>
      </c>
      <c r="E49" s="95">
        <v>0</v>
      </c>
      <c r="F49" s="95">
        <v>0</v>
      </c>
    </row>
    <row r="50" spans="1:6" ht="13.2" x14ac:dyDescent="0.2">
      <c r="A50" s="276" t="s">
        <v>280</v>
      </c>
      <c r="B50" s="277"/>
      <c r="C50" s="278"/>
      <c r="D50" s="93">
        <v>1150</v>
      </c>
      <c r="E50" s="95">
        <v>77896</v>
      </c>
      <c r="F50" s="95">
        <v>82340</v>
      </c>
    </row>
    <row r="51" spans="1:6" ht="13.2" x14ac:dyDescent="0.2">
      <c r="A51" s="276" t="s">
        <v>30</v>
      </c>
      <c r="B51" s="277"/>
      <c r="C51" s="278"/>
      <c r="D51" s="93">
        <v>1155</v>
      </c>
      <c r="E51" s="95">
        <v>0</v>
      </c>
      <c r="F51" s="95">
        <v>0</v>
      </c>
    </row>
    <row r="52" spans="1:6" ht="13.2" x14ac:dyDescent="0.2">
      <c r="A52" s="276" t="s">
        <v>281</v>
      </c>
      <c r="B52" s="277"/>
      <c r="C52" s="278"/>
      <c r="D52" s="93"/>
      <c r="E52" s="97"/>
      <c r="F52" s="97"/>
    </row>
    <row r="53" spans="1:6" ht="13.2" x14ac:dyDescent="0.2">
      <c r="A53" s="276" t="s">
        <v>282</v>
      </c>
      <c r="B53" s="277"/>
      <c r="C53" s="278"/>
      <c r="D53" s="93">
        <v>1160</v>
      </c>
      <c r="E53" s="94">
        <v>1300826</v>
      </c>
      <c r="F53" s="94">
        <v>1465481</v>
      </c>
    </row>
    <row r="54" spans="1:6" ht="13.2" x14ac:dyDescent="0.2">
      <c r="A54" s="276" t="s">
        <v>283</v>
      </c>
      <c r="B54" s="277"/>
      <c r="C54" s="278"/>
      <c r="D54" s="93">
        <v>1161</v>
      </c>
      <c r="E54" s="95">
        <v>0</v>
      </c>
      <c r="F54" s="95"/>
    </row>
    <row r="55" spans="1:6" ht="13.2" x14ac:dyDescent="0.2">
      <c r="A55" s="276" t="s">
        <v>284</v>
      </c>
      <c r="B55" s="277"/>
      <c r="C55" s="278"/>
      <c r="D55" s="93">
        <v>1162</v>
      </c>
      <c r="E55" s="94">
        <v>1300826</v>
      </c>
      <c r="F55" s="94">
        <v>1465481</v>
      </c>
    </row>
    <row r="56" spans="1:6" ht="13.2" x14ac:dyDescent="0.2">
      <c r="A56" s="276" t="s">
        <v>285</v>
      </c>
      <c r="B56" s="277"/>
      <c r="C56" s="278"/>
      <c r="D56" s="93">
        <v>1163</v>
      </c>
      <c r="E56" s="94">
        <f>ROUND([1]Ф.4.1.ЗВЕД!F23+[1]Ф.4.2.ЗВЕД!F22+[1]Ф.4.3.ЗВЕД!G22,0)</f>
        <v>0</v>
      </c>
      <c r="F56" s="94">
        <f>ROUND([1]Ф.4.1.ЗВЕД!R23+[1]Ф.4.2.ЗВЕД!N22+[1]Ф.4.3.ЗВЕД!N22,0)</f>
        <v>0</v>
      </c>
    </row>
    <row r="57" spans="1:6" ht="13.2" x14ac:dyDescent="0.2">
      <c r="A57" s="276" t="s">
        <v>286</v>
      </c>
      <c r="B57" s="277"/>
      <c r="C57" s="278"/>
      <c r="D57" s="93">
        <v>1164</v>
      </c>
      <c r="E57" s="95">
        <v>0</v>
      </c>
      <c r="F57" s="95">
        <v>0</v>
      </c>
    </row>
    <row r="58" spans="1:6" ht="13.2" x14ac:dyDescent="0.2">
      <c r="A58" s="276" t="s">
        <v>287</v>
      </c>
      <c r="B58" s="277"/>
      <c r="C58" s="278"/>
      <c r="D58" s="93">
        <v>1165</v>
      </c>
      <c r="E58" s="95">
        <v>0</v>
      </c>
      <c r="F58" s="95">
        <v>0</v>
      </c>
    </row>
    <row r="59" spans="1:6" ht="13.2" x14ac:dyDescent="0.2">
      <c r="A59" s="276" t="s">
        <v>31</v>
      </c>
      <c r="B59" s="277"/>
      <c r="C59" s="278"/>
      <c r="D59" s="93"/>
      <c r="E59" s="97"/>
      <c r="F59" s="97"/>
    </row>
    <row r="60" spans="1:6" ht="13.2" x14ac:dyDescent="0.2">
      <c r="A60" s="276" t="s">
        <v>288</v>
      </c>
      <c r="B60" s="277"/>
      <c r="C60" s="278"/>
      <c r="D60" s="93">
        <v>1170</v>
      </c>
      <c r="E60" s="95">
        <v>0</v>
      </c>
      <c r="F60" s="95">
        <v>0</v>
      </c>
    </row>
    <row r="61" spans="1:6" ht="13.2" x14ac:dyDescent="0.2">
      <c r="A61" s="276" t="s">
        <v>289</v>
      </c>
      <c r="B61" s="277"/>
      <c r="C61" s="278"/>
      <c r="D61" s="93">
        <v>1175</v>
      </c>
      <c r="E61" s="94">
        <f>SUM(E62:E63)</f>
        <v>0</v>
      </c>
      <c r="F61" s="94">
        <f>SUM(F62:F63)</f>
        <v>0</v>
      </c>
    </row>
    <row r="62" spans="1:6" ht="13.2" x14ac:dyDescent="0.2">
      <c r="A62" s="276" t="s">
        <v>290</v>
      </c>
      <c r="B62" s="277"/>
      <c r="C62" s="278"/>
      <c r="D62" s="93">
        <v>1176</v>
      </c>
      <c r="E62" s="95">
        <v>0</v>
      </c>
      <c r="F62" s="95">
        <v>0</v>
      </c>
    </row>
    <row r="63" spans="1:6" ht="13.2" x14ac:dyDescent="0.2">
      <c r="A63" s="276" t="s">
        <v>291</v>
      </c>
      <c r="B63" s="277"/>
      <c r="C63" s="278"/>
      <c r="D63" s="93">
        <v>1177</v>
      </c>
      <c r="E63" s="95">
        <v>0</v>
      </c>
      <c r="F63" s="95">
        <v>0</v>
      </c>
    </row>
    <row r="64" spans="1:6" ht="13.2" x14ac:dyDescent="0.2">
      <c r="A64" s="276" t="s">
        <v>32</v>
      </c>
      <c r="B64" s="277"/>
      <c r="C64" s="278"/>
      <c r="D64" s="93">
        <v>1180</v>
      </c>
      <c r="E64" s="95"/>
      <c r="F64" s="95">
        <v>0</v>
      </c>
    </row>
    <row r="65" spans="1:6" ht="13.2" x14ac:dyDescent="0.2">
      <c r="A65" s="271" t="s">
        <v>33</v>
      </c>
      <c r="B65" s="272"/>
      <c r="C65" s="273"/>
      <c r="D65" s="92">
        <v>1195</v>
      </c>
      <c r="E65" s="94">
        <f>E64+E61+E60+E58+E53+E51+SUM(E44:E50)+E39+E38</f>
        <v>1894607</v>
      </c>
      <c r="F65" s="94">
        <v>2059049</v>
      </c>
    </row>
    <row r="66" spans="1:6" ht="13.2" x14ac:dyDescent="0.2">
      <c r="A66" s="271" t="s">
        <v>292</v>
      </c>
      <c r="B66" s="272"/>
      <c r="C66" s="273"/>
      <c r="D66" s="92">
        <v>1200</v>
      </c>
      <c r="E66" s="98"/>
      <c r="F66" s="98"/>
    </row>
    <row r="67" spans="1:6" ht="13.2" x14ac:dyDescent="0.2">
      <c r="A67" s="271" t="s">
        <v>15</v>
      </c>
      <c r="B67" s="272"/>
      <c r="C67" s="273"/>
      <c r="D67" s="92">
        <v>1300</v>
      </c>
      <c r="E67" s="96">
        <v>481100481</v>
      </c>
      <c r="F67" s="96">
        <f>F66+F65+F36</f>
        <v>489633209</v>
      </c>
    </row>
    <row r="68" spans="1:6" ht="39.6" x14ac:dyDescent="0.2">
      <c r="A68" s="283" t="s">
        <v>34</v>
      </c>
      <c r="B68" s="284"/>
      <c r="C68" s="285"/>
      <c r="D68" s="92" t="s">
        <v>17</v>
      </c>
      <c r="E68" s="92" t="s">
        <v>18</v>
      </c>
      <c r="F68" s="99" t="s">
        <v>19</v>
      </c>
    </row>
    <row r="69" spans="1:6" ht="13.2" x14ac:dyDescent="0.2">
      <c r="A69" s="283">
        <v>1</v>
      </c>
      <c r="B69" s="284"/>
      <c r="C69" s="285"/>
      <c r="D69" s="92">
        <v>2</v>
      </c>
      <c r="E69" s="92">
        <v>3</v>
      </c>
      <c r="F69" s="92">
        <v>4</v>
      </c>
    </row>
    <row r="70" spans="1:6" ht="13.2" x14ac:dyDescent="0.2">
      <c r="A70" s="282" t="s">
        <v>35</v>
      </c>
      <c r="B70" s="282"/>
      <c r="C70" s="282"/>
      <c r="D70" s="282"/>
      <c r="E70" s="282"/>
      <c r="F70" s="282"/>
    </row>
    <row r="71" spans="1:6" ht="13.2" x14ac:dyDescent="0.2">
      <c r="A71" s="276" t="s">
        <v>36</v>
      </c>
      <c r="B71" s="277"/>
      <c r="C71" s="278"/>
      <c r="D71" s="93">
        <v>1400</v>
      </c>
      <c r="E71" s="100">
        <v>599823340</v>
      </c>
      <c r="F71" s="100">
        <v>609753460</v>
      </c>
    </row>
    <row r="72" spans="1:6" ht="13.2" x14ac:dyDescent="0.2">
      <c r="A72" s="276" t="s">
        <v>37</v>
      </c>
      <c r="B72" s="277"/>
      <c r="C72" s="278"/>
      <c r="D72" s="93">
        <v>1410</v>
      </c>
      <c r="E72" s="100">
        <v>0</v>
      </c>
      <c r="F72" s="100"/>
    </row>
    <row r="73" spans="1:6" ht="13.2" x14ac:dyDescent="0.2">
      <c r="A73" s="276" t="s">
        <v>38</v>
      </c>
      <c r="B73" s="277"/>
      <c r="C73" s="278"/>
      <c r="D73" s="93">
        <v>1420</v>
      </c>
      <c r="E73" s="100">
        <v>-119488705</v>
      </c>
      <c r="F73" s="100">
        <v>-120900171</v>
      </c>
    </row>
    <row r="74" spans="1:6" ht="13.2" x14ac:dyDescent="0.2">
      <c r="A74" s="276" t="s">
        <v>39</v>
      </c>
      <c r="B74" s="277"/>
      <c r="C74" s="278"/>
      <c r="D74" s="93">
        <v>1430</v>
      </c>
      <c r="E74" s="100">
        <v>0</v>
      </c>
      <c r="F74" s="100">
        <v>0</v>
      </c>
    </row>
    <row r="75" spans="1:6" ht="13.2" x14ac:dyDescent="0.2">
      <c r="A75" s="276" t="s">
        <v>40</v>
      </c>
      <c r="B75" s="277"/>
      <c r="C75" s="278"/>
      <c r="D75" s="93">
        <v>1440</v>
      </c>
      <c r="E75" s="100">
        <v>0</v>
      </c>
      <c r="F75" s="100">
        <v>0</v>
      </c>
    </row>
    <row r="76" spans="1:6" ht="13.2" x14ac:dyDescent="0.2">
      <c r="A76" s="276" t="s">
        <v>41</v>
      </c>
      <c r="B76" s="277"/>
      <c r="C76" s="278"/>
      <c r="D76" s="93">
        <v>1450</v>
      </c>
      <c r="E76" s="100">
        <v>0</v>
      </c>
      <c r="F76" s="100">
        <v>0</v>
      </c>
    </row>
    <row r="77" spans="1:6" ht="13.2" x14ac:dyDescent="0.2">
      <c r="A77" s="271" t="s">
        <v>27</v>
      </c>
      <c r="B77" s="272"/>
      <c r="C77" s="273"/>
      <c r="D77" s="92">
        <v>1495</v>
      </c>
      <c r="E77" s="101">
        <f>SUM(E71:E76)</f>
        <v>480334635</v>
      </c>
      <c r="F77" s="101">
        <f>SUM(F71:F76)</f>
        <v>488853289</v>
      </c>
    </row>
    <row r="78" spans="1:6" ht="13.2" x14ac:dyDescent="0.2">
      <c r="A78" s="282" t="s">
        <v>42</v>
      </c>
      <c r="B78" s="282"/>
      <c r="C78" s="282"/>
      <c r="D78" s="282"/>
      <c r="E78" s="282"/>
      <c r="F78" s="282"/>
    </row>
    <row r="79" spans="1:6" ht="13.2" x14ac:dyDescent="0.2">
      <c r="A79" s="276" t="s">
        <v>43</v>
      </c>
      <c r="B79" s="277"/>
      <c r="C79" s="278"/>
      <c r="D79" s="93"/>
      <c r="E79" s="102"/>
      <c r="F79" s="102"/>
    </row>
    <row r="80" spans="1:6" ht="13.2" x14ac:dyDescent="0.2">
      <c r="A80" s="276" t="s">
        <v>293</v>
      </c>
      <c r="B80" s="277"/>
      <c r="C80" s="278"/>
      <c r="D80" s="93">
        <v>1500</v>
      </c>
      <c r="E80" s="100">
        <v>0</v>
      </c>
      <c r="F80" s="100">
        <v>0</v>
      </c>
    </row>
    <row r="81" spans="1:6" ht="13.2" x14ac:dyDescent="0.2">
      <c r="A81" s="276" t="s">
        <v>294</v>
      </c>
      <c r="B81" s="277"/>
      <c r="C81" s="278"/>
      <c r="D81" s="93">
        <v>1510</v>
      </c>
      <c r="E81" s="100">
        <v>0</v>
      </c>
      <c r="F81" s="100">
        <v>0</v>
      </c>
    </row>
    <row r="82" spans="1:6" ht="13.2" x14ac:dyDescent="0.2">
      <c r="A82" s="276" t="s">
        <v>295</v>
      </c>
      <c r="B82" s="277"/>
      <c r="C82" s="278"/>
      <c r="D82" s="93">
        <v>1520</v>
      </c>
      <c r="E82" s="100">
        <v>0</v>
      </c>
      <c r="F82" s="100">
        <v>0</v>
      </c>
    </row>
    <row r="83" spans="1:6" ht="13.2" x14ac:dyDescent="0.2">
      <c r="A83" s="276" t="s">
        <v>44</v>
      </c>
      <c r="B83" s="277"/>
      <c r="C83" s="278"/>
      <c r="D83" s="93">
        <v>1530</v>
      </c>
      <c r="E83" s="100">
        <v>0</v>
      </c>
      <c r="F83" s="100">
        <v>0</v>
      </c>
    </row>
    <row r="84" spans="1:6" ht="13.2" x14ac:dyDescent="0.2">
      <c r="A84" s="276" t="s">
        <v>45</v>
      </c>
      <c r="B84" s="277"/>
      <c r="C84" s="278"/>
      <c r="D84" s="93"/>
      <c r="E84" s="102"/>
      <c r="F84" s="102"/>
    </row>
    <row r="85" spans="1:6" ht="13.2" x14ac:dyDescent="0.2">
      <c r="A85" s="276" t="s">
        <v>296</v>
      </c>
      <c r="B85" s="277"/>
      <c r="C85" s="278"/>
      <c r="D85" s="93">
        <v>1540</v>
      </c>
      <c r="E85" s="103"/>
      <c r="F85" s="103"/>
    </row>
    <row r="86" spans="1:6" ht="13.2" x14ac:dyDescent="0.2">
      <c r="A86" s="276" t="s">
        <v>275</v>
      </c>
      <c r="B86" s="277"/>
      <c r="C86" s="278"/>
      <c r="D86" s="93">
        <v>1545</v>
      </c>
      <c r="E86" s="100"/>
      <c r="F86" s="100">
        <v>9630</v>
      </c>
    </row>
    <row r="87" spans="1:6" ht="13.2" x14ac:dyDescent="0.2">
      <c r="A87" s="276" t="s">
        <v>294</v>
      </c>
      <c r="B87" s="277"/>
      <c r="C87" s="278"/>
      <c r="D87" s="93">
        <v>1550</v>
      </c>
      <c r="E87" s="100">
        <v>0</v>
      </c>
      <c r="F87" s="100">
        <v>0</v>
      </c>
    </row>
    <row r="88" spans="1:6" ht="13.2" x14ac:dyDescent="0.2">
      <c r="A88" s="276" t="s">
        <v>297</v>
      </c>
      <c r="B88" s="277"/>
      <c r="C88" s="278"/>
      <c r="D88" s="93">
        <v>1555</v>
      </c>
      <c r="E88" s="100">
        <v>0</v>
      </c>
      <c r="F88" s="100">
        <v>0</v>
      </c>
    </row>
    <row r="89" spans="1:6" ht="13.2" x14ac:dyDescent="0.2">
      <c r="A89" s="276" t="s">
        <v>298</v>
      </c>
      <c r="B89" s="277"/>
      <c r="C89" s="278"/>
      <c r="D89" s="93">
        <v>1560</v>
      </c>
      <c r="E89" s="100"/>
      <c r="F89" s="100"/>
    </row>
    <row r="90" spans="1:6" ht="13.2" x14ac:dyDescent="0.2">
      <c r="A90" s="276" t="s">
        <v>278</v>
      </c>
      <c r="B90" s="277"/>
      <c r="C90" s="278"/>
      <c r="D90" s="93">
        <v>1565</v>
      </c>
      <c r="E90" s="100">
        <v>0</v>
      </c>
      <c r="F90" s="100">
        <v>0</v>
      </c>
    </row>
    <row r="91" spans="1:6" ht="13.2" x14ac:dyDescent="0.2">
      <c r="A91" s="276" t="s">
        <v>279</v>
      </c>
      <c r="B91" s="277"/>
      <c r="C91" s="278"/>
      <c r="D91" s="93">
        <v>1570</v>
      </c>
      <c r="E91" s="100">
        <v>0</v>
      </c>
      <c r="F91" s="100">
        <v>0</v>
      </c>
    </row>
    <row r="92" spans="1:6" ht="13.2" x14ac:dyDescent="0.2">
      <c r="A92" s="276" t="s">
        <v>299</v>
      </c>
      <c r="B92" s="277"/>
      <c r="C92" s="278"/>
      <c r="D92" s="93">
        <v>1575</v>
      </c>
      <c r="E92" s="100">
        <v>765846</v>
      </c>
      <c r="F92" s="100">
        <v>770290</v>
      </c>
    </row>
    <row r="93" spans="1:6" ht="13.2" x14ac:dyDescent="0.2">
      <c r="A93" s="279" t="s">
        <v>300</v>
      </c>
      <c r="B93" s="280"/>
      <c r="C93" s="281"/>
      <c r="D93" s="93">
        <v>1576</v>
      </c>
      <c r="E93" s="100">
        <v>0</v>
      </c>
      <c r="F93" s="100"/>
    </row>
    <row r="94" spans="1:6" ht="13.2" x14ac:dyDescent="0.2">
      <c r="A94" s="271" t="s">
        <v>33</v>
      </c>
      <c r="B94" s="272"/>
      <c r="C94" s="273"/>
      <c r="D94" s="92">
        <v>1595</v>
      </c>
      <c r="E94" s="101">
        <f>SUM(E85:E92)+SUM(E80:E82)+E83</f>
        <v>765846</v>
      </c>
      <c r="F94" s="101">
        <f>SUM(F85:F92)+SUM(F80:F82)+F83</f>
        <v>779920</v>
      </c>
    </row>
    <row r="95" spans="1:6" ht="13.2" x14ac:dyDescent="0.2">
      <c r="A95" s="271" t="s">
        <v>301</v>
      </c>
      <c r="B95" s="272"/>
      <c r="C95" s="273"/>
      <c r="D95" s="92">
        <v>1600</v>
      </c>
      <c r="E95" s="104">
        <v>0</v>
      </c>
      <c r="F95" s="104">
        <v>0</v>
      </c>
    </row>
    <row r="96" spans="1:6" ht="13.2" x14ac:dyDescent="0.2">
      <c r="A96" s="271" t="s">
        <v>302</v>
      </c>
      <c r="B96" s="272"/>
      <c r="C96" s="273"/>
      <c r="D96" s="92">
        <v>1700</v>
      </c>
      <c r="E96" s="104">
        <v>0</v>
      </c>
      <c r="F96" s="104">
        <v>0</v>
      </c>
    </row>
    <row r="97" spans="1:6" ht="13.2" x14ac:dyDescent="0.2">
      <c r="A97" s="271" t="s">
        <v>15</v>
      </c>
      <c r="B97" s="272"/>
      <c r="C97" s="273"/>
      <c r="D97" s="92">
        <v>1800</v>
      </c>
      <c r="E97" s="101">
        <f>E96+E95+E94+E77</f>
        <v>481100481</v>
      </c>
      <c r="F97" s="101">
        <f>F96+F95+F94+F77</f>
        <v>489633209</v>
      </c>
    </row>
    <row r="98" spans="1:6" ht="13.2" x14ac:dyDescent="0.25">
      <c r="A98" s="81"/>
      <c r="B98" s="81"/>
      <c r="C98" s="81"/>
      <c r="D98" s="81"/>
      <c r="E98" s="81"/>
      <c r="F98" s="81"/>
    </row>
    <row r="99" spans="1:6" ht="13.2" x14ac:dyDescent="0.25">
      <c r="A99" s="81"/>
      <c r="B99" s="81"/>
      <c r="C99" s="81"/>
      <c r="D99" s="81"/>
      <c r="E99" s="81"/>
      <c r="F99" s="81"/>
    </row>
    <row r="100" spans="1:6" ht="15.6" x14ac:dyDescent="0.25">
      <c r="A100" s="105" t="s">
        <v>343</v>
      </c>
      <c r="B100" s="106"/>
      <c r="C100" s="107"/>
      <c r="D100" s="274" t="s">
        <v>345</v>
      </c>
      <c r="E100" s="274"/>
      <c r="F100" s="274"/>
    </row>
    <row r="101" spans="1:6" ht="13.2" x14ac:dyDescent="0.2">
      <c r="A101" s="105"/>
      <c r="B101" s="76" t="s">
        <v>208</v>
      </c>
      <c r="C101" s="108"/>
      <c r="D101" s="275" t="s">
        <v>303</v>
      </c>
      <c r="E101" s="275"/>
      <c r="F101" s="275"/>
    </row>
    <row r="102" spans="1:6" ht="15.6" x14ac:dyDescent="0.25">
      <c r="A102" s="105" t="s">
        <v>351</v>
      </c>
      <c r="B102" s="109"/>
      <c r="C102" s="110"/>
      <c r="D102" s="110"/>
      <c r="E102" s="110"/>
      <c r="F102" s="81"/>
    </row>
    <row r="103" spans="1:6" ht="15.6" x14ac:dyDescent="0.25">
      <c r="A103" s="105" t="s">
        <v>304</v>
      </c>
      <c r="B103" s="109"/>
      <c r="C103" s="110"/>
      <c r="D103" s="110"/>
      <c r="E103" s="110"/>
      <c r="F103" s="81"/>
    </row>
    <row r="104" spans="1:6" ht="15.6" x14ac:dyDescent="0.25">
      <c r="A104" s="105" t="s">
        <v>305</v>
      </c>
      <c r="B104" s="106"/>
      <c r="C104" s="110"/>
      <c r="D104" s="274" t="s">
        <v>346</v>
      </c>
      <c r="E104" s="274"/>
      <c r="F104" s="274"/>
    </row>
    <row r="105" spans="1:6" ht="13.8" x14ac:dyDescent="0.25">
      <c r="A105" s="81"/>
      <c r="B105" s="76" t="s">
        <v>208</v>
      </c>
      <c r="C105" s="110"/>
      <c r="D105" s="270" t="s">
        <v>303</v>
      </c>
      <c r="E105" s="270"/>
      <c r="F105" s="270"/>
    </row>
    <row r="106" spans="1:6" x14ac:dyDescent="0.2">
      <c r="A106" s="74"/>
      <c r="B106" s="74"/>
      <c r="C106" s="74"/>
      <c r="D106" s="74"/>
      <c r="E106" s="74"/>
      <c r="F106" s="74"/>
    </row>
    <row r="107" spans="1:6" x14ac:dyDescent="0.2">
      <c r="A107" s="74"/>
      <c r="B107" s="74"/>
      <c r="C107" s="74"/>
      <c r="D107" s="74"/>
      <c r="E107" s="74"/>
      <c r="F107" s="74"/>
    </row>
  </sheetData>
  <mergeCells count="97">
    <mergeCell ref="D9:F9"/>
    <mergeCell ref="D1:F3"/>
    <mergeCell ref="D5:F5"/>
    <mergeCell ref="B6:C6"/>
    <mergeCell ref="D7:F7"/>
    <mergeCell ref="D8:F8"/>
    <mergeCell ref="A22:C22"/>
    <mergeCell ref="D10:F10"/>
    <mergeCell ref="D11:F11"/>
    <mergeCell ref="D12:F12"/>
    <mergeCell ref="A14:F14"/>
    <mergeCell ref="A15:F15"/>
    <mergeCell ref="E16:F16"/>
    <mergeCell ref="A17:C17"/>
    <mergeCell ref="A18:C18"/>
    <mergeCell ref="A19:F19"/>
    <mergeCell ref="A20:C20"/>
    <mergeCell ref="A21:C21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F37"/>
    <mergeCell ref="A38:C38"/>
    <mergeCell ref="A39:C39"/>
    <mergeCell ref="A40:C40"/>
    <mergeCell ref="A41:C41"/>
    <mergeCell ref="A42:C42"/>
    <mergeCell ref="A43:C43"/>
    <mergeCell ref="A44:C44"/>
    <mergeCell ref="A45:C45"/>
    <mergeCell ref="A58:C58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70:F70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82:C82"/>
    <mergeCell ref="A71:C71"/>
    <mergeCell ref="A72:C72"/>
    <mergeCell ref="A73:C73"/>
    <mergeCell ref="A74:C74"/>
    <mergeCell ref="A75:C75"/>
    <mergeCell ref="A76:C76"/>
    <mergeCell ref="A77:C77"/>
    <mergeCell ref="A78:F78"/>
    <mergeCell ref="A79:C79"/>
    <mergeCell ref="A80:C80"/>
    <mergeCell ref="A81:C81"/>
    <mergeCell ref="A94:C94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D105:F105"/>
    <mergeCell ref="A95:C95"/>
    <mergeCell ref="A96:C96"/>
    <mergeCell ref="A97:C97"/>
    <mergeCell ref="D100:F100"/>
    <mergeCell ref="D101:F101"/>
    <mergeCell ref="D104:F10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workbookViewId="0">
      <selection activeCell="H114" sqref="H114:K114"/>
    </sheetView>
  </sheetViews>
  <sheetFormatPr defaultRowHeight="10.199999999999999" x14ac:dyDescent="0.2"/>
  <cols>
    <col min="1" max="1" width="35" customWidth="1"/>
    <col min="2" max="2" width="18.7109375" customWidth="1"/>
  </cols>
  <sheetData>
    <row r="1" spans="1:11" ht="46.8" customHeight="1" x14ac:dyDescent="0.25">
      <c r="A1" s="110"/>
      <c r="B1" s="110"/>
      <c r="C1" s="110"/>
      <c r="D1" s="110"/>
      <c r="E1" s="110"/>
      <c r="F1" s="110"/>
      <c r="G1" s="337" t="s">
        <v>46</v>
      </c>
      <c r="H1" s="337"/>
      <c r="I1" s="337"/>
      <c r="J1" s="337"/>
      <c r="K1" s="337"/>
    </row>
    <row r="2" spans="1:11" ht="13.8" x14ac:dyDescent="0.25">
      <c r="A2" s="111"/>
      <c r="B2" s="111"/>
      <c r="C2" s="111"/>
      <c r="D2" s="111"/>
      <c r="E2" s="110"/>
      <c r="F2" s="110"/>
      <c r="G2" s="110"/>
      <c r="H2" s="110"/>
      <c r="I2" s="338" t="s">
        <v>1</v>
      </c>
      <c r="J2" s="338"/>
      <c r="K2" s="338"/>
    </row>
    <row r="3" spans="1:11" ht="13.8" x14ac:dyDescent="0.25">
      <c r="A3" s="111"/>
      <c r="B3" s="111"/>
      <c r="C3" s="339" t="s">
        <v>2</v>
      </c>
      <c r="D3" s="339"/>
      <c r="E3" s="339"/>
      <c r="F3" s="339"/>
      <c r="G3" s="339"/>
      <c r="H3" s="110"/>
      <c r="I3" s="112">
        <v>2021</v>
      </c>
      <c r="J3" s="113" t="s">
        <v>342</v>
      </c>
      <c r="K3" s="113" t="s">
        <v>3</v>
      </c>
    </row>
    <row r="4" spans="1:11" ht="13.2" x14ac:dyDescent="0.25">
      <c r="A4" s="114" t="s">
        <v>262</v>
      </c>
      <c r="B4" s="340" t="str">
        <f>[1]ЗАПОЛНИТЬ!B3</f>
        <v>Відділ освіти і науки</v>
      </c>
      <c r="C4" s="340"/>
      <c r="D4" s="340"/>
      <c r="E4" s="340"/>
      <c r="F4" s="340"/>
      <c r="G4" s="327" t="s">
        <v>5</v>
      </c>
      <c r="H4" s="328"/>
      <c r="I4" s="341" t="str">
        <f>[1]ЗАПОЛНИТЬ!B13</f>
        <v>02142336</v>
      </c>
      <c r="J4" s="332"/>
      <c r="K4" s="332"/>
    </row>
    <row r="5" spans="1:11" ht="13.2" x14ac:dyDescent="0.25">
      <c r="A5" s="114" t="s">
        <v>7</v>
      </c>
      <c r="B5" s="331" t="str">
        <f>[1]ЗАПОЛНИТЬ!B5</f>
        <v>м.Нікополь</v>
      </c>
      <c r="C5" s="331"/>
      <c r="D5" s="331"/>
      <c r="E5" s="331"/>
      <c r="F5" s="331"/>
      <c r="G5" s="327" t="s">
        <v>350</v>
      </c>
      <c r="H5" s="328"/>
      <c r="I5" s="332" t="s">
        <v>348</v>
      </c>
      <c r="J5" s="332"/>
      <c r="K5" s="332"/>
    </row>
    <row r="6" spans="1:11" ht="28.8" customHeight="1" x14ac:dyDescent="0.25">
      <c r="A6" s="115" t="s">
        <v>8</v>
      </c>
      <c r="B6" s="333" t="str">
        <f>[1]ЗАПОЛНИТЬ!D15</f>
        <v>Орган місцевого самоврядування</v>
      </c>
      <c r="C6" s="331"/>
      <c r="D6" s="331"/>
      <c r="E6" s="331"/>
      <c r="F6" s="331"/>
      <c r="G6" s="327" t="s">
        <v>10</v>
      </c>
      <c r="H6" s="328"/>
      <c r="I6" s="334">
        <f>[1]ЗАПОЛНИТЬ!B15</f>
        <v>420</v>
      </c>
      <c r="J6" s="335"/>
      <c r="K6" s="336"/>
    </row>
    <row r="7" spans="1:11" ht="13.2" x14ac:dyDescent="0.25">
      <c r="A7" s="114" t="s">
        <v>11</v>
      </c>
      <c r="B7" s="326"/>
      <c r="C7" s="326"/>
      <c r="D7" s="326"/>
      <c r="E7" s="326"/>
      <c r="F7" s="326"/>
      <c r="G7" s="327" t="s">
        <v>12</v>
      </c>
      <c r="H7" s="328"/>
      <c r="I7" s="329"/>
      <c r="J7" s="330"/>
      <c r="K7" s="330"/>
    </row>
    <row r="8" spans="1:11" ht="13.2" x14ac:dyDescent="0.25">
      <c r="A8" s="114" t="s">
        <v>13</v>
      </c>
      <c r="B8" s="326"/>
      <c r="C8" s="326"/>
      <c r="D8" s="326"/>
      <c r="E8" s="326"/>
      <c r="F8" s="326"/>
      <c r="G8" s="327" t="s">
        <v>14</v>
      </c>
      <c r="H8" s="328"/>
      <c r="I8" s="329" t="s">
        <v>340</v>
      </c>
      <c r="J8" s="330"/>
      <c r="K8" s="330"/>
    </row>
    <row r="9" spans="1:11" ht="13.8" x14ac:dyDescent="0.25">
      <c r="A9" s="116" t="s">
        <v>263</v>
      </c>
      <c r="B9" s="116"/>
      <c r="C9" s="111"/>
      <c r="D9" s="111"/>
      <c r="E9" s="324"/>
      <c r="F9" s="324"/>
      <c r="G9" s="324"/>
      <c r="H9" s="110"/>
      <c r="I9" s="110"/>
      <c r="J9" s="110"/>
      <c r="K9" s="110"/>
    </row>
    <row r="10" spans="1:11" ht="13.8" x14ac:dyDescent="0.25">
      <c r="A10" s="116" t="s">
        <v>352</v>
      </c>
      <c r="B10" s="116"/>
      <c r="C10" s="111"/>
      <c r="D10" s="111"/>
      <c r="E10" s="111"/>
      <c r="F10" s="111"/>
      <c r="G10" s="111"/>
      <c r="H10" s="110"/>
      <c r="I10" s="110"/>
      <c r="J10" s="110"/>
      <c r="K10" s="110"/>
    </row>
    <row r="11" spans="1:11" ht="13.8" x14ac:dyDescent="0.2">
      <c r="A11" s="325" t="s">
        <v>306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spans="1:11" ht="13.8" x14ac:dyDescent="0.2">
      <c r="A12" s="325" t="s">
        <v>385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spans="1:11" ht="13.8" x14ac:dyDescent="0.2">
      <c r="A13" s="314" t="s">
        <v>47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spans="1:11" ht="13.8" x14ac:dyDescent="0.25">
      <c r="A14" s="110"/>
      <c r="B14" s="110"/>
      <c r="C14" s="110"/>
      <c r="D14" s="110"/>
      <c r="E14" s="110"/>
      <c r="F14" s="110"/>
      <c r="G14" s="110"/>
      <c r="H14" s="110"/>
      <c r="I14" s="110"/>
      <c r="J14" s="110" t="s">
        <v>307</v>
      </c>
      <c r="K14" s="110"/>
    </row>
    <row r="15" spans="1:11" ht="27.6" x14ac:dyDescent="0.2">
      <c r="A15" s="306" t="s">
        <v>48</v>
      </c>
      <c r="B15" s="307"/>
      <c r="C15" s="117" t="s">
        <v>17</v>
      </c>
      <c r="D15" s="308" t="s">
        <v>49</v>
      </c>
      <c r="E15" s="308"/>
      <c r="F15" s="308"/>
      <c r="G15" s="308"/>
      <c r="H15" s="308" t="s">
        <v>50</v>
      </c>
      <c r="I15" s="308"/>
      <c r="J15" s="308"/>
      <c r="K15" s="308"/>
    </row>
    <row r="16" spans="1:11" ht="13.8" x14ac:dyDescent="0.2">
      <c r="A16" s="306">
        <v>1</v>
      </c>
      <c r="B16" s="307"/>
      <c r="C16" s="117">
        <v>2</v>
      </c>
      <c r="D16" s="308">
        <v>3</v>
      </c>
      <c r="E16" s="308"/>
      <c r="F16" s="308"/>
      <c r="G16" s="308"/>
      <c r="H16" s="308">
        <v>4</v>
      </c>
      <c r="I16" s="308"/>
      <c r="J16" s="308"/>
      <c r="K16" s="308"/>
    </row>
    <row r="17" spans="1:11" ht="13.8" x14ac:dyDescent="0.2">
      <c r="A17" s="303" t="s">
        <v>51</v>
      </c>
      <c r="B17" s="304"/>
      <c r="C17" s="118"/>
      <c r="D17" s="302"/>
      <c r="E17" s="302"/>
      <c r="F17" s="302"/>
      <c r="G17" s="302"/>
      <c r="H17" s="302"/>
      <c r="I17" s="302"/>
      <c r="J17" s="302"/>
      <c r="K17" s="302"/>
    </row>
    <row r="18" spans="1:11" ht="13.8" x14ac:dyDescent="0.2">
      <c r="A18" s="303" t="s">
        <v>52</v>
      </c>
      <c r="B18" s="304"/>
      <c r="C18" s="117"/>
      <c r="D18" s="302"/>
      <c r="E18" s="302"/>
      <c r="F18" s="302"/>
      <c r="G18" s="302"/>
      <c r="H18" s="302"/>
      <c r="I18" s="302"/>
      <c r="J18" s="302"/>
      <c r="K18" s="302"/>
    </row>
    <row r="19" spans="1:11" ht="13.8" x14ac:dyDescent="0.2">
      <c r="A19" s="300" t="s">
        <v>53</v>
      </c>
      <c r="B19" s="301"/>
      <c r="C19" s="118">
        <v>2010</v>
      </c>
      <c r="D19" s="302">
        <v>283801982</v>
      </c>
      <c r="E19" s="302"/>
      <c r="F19" s="302"/>
      <c r="G19" s="302"/>
      <c r="H19" s="302">
        <v>279297976</v>
      </c>
      <c r="I19" s="302"/>
      <c r="J19" s="302"/>
      <c r="K19" s="302"/>
    </row>
    <row r="20" spans="1:11" ht="13.8" x14ac:dyDescent="0.2">
      <c r="A20" s="300" t="s">
        <v>54</v>
      </c>
      <c r="B20" s="301"/>
      <c r="C20" s="118">
        <v>2020</v>
      </c>
      <c r="D20" s="302"/>
      <c r="E20" s="302"/>
      <c r="F20" s="302"/>
      <c r="G20" s="302"/>
      <c r="H20" s="302"/>
      <c r="I20" s="302"/>
      <c r="J20" s="302"/>
      <c r="K20" s="302"/>
    </row>
    <row r="21" spans="1:11" ht="13.8" x14ac:dyDescent="0.2">
      <c r="A21" s="300" t="s">
        <v>55</v>
      </c>
      <c r="B21" s="301"/>
      <c r="C21" s="118">
        <v>2030</v>
      </c>
      <c r="D21" s="302">
        <v>35232</v>
      </c>
      <c r="E21" s="302"/>
      <c r="F21" s="302"/>
      <c r="G21" s="302"/>
      <c r="H21" s="302">
        <v>10436</v>
      </c>
      <c r="I21" s="302"/>
      <c r="J21" s="302"/>
      <c r="K21" s="302"/>
    </row>
    <row r="22" spans="1:11" ht="13.8" x14ac:dyDescent="0.2">
      <c r="A22" s="300" t="s">
        <v>56</v>
      </c>
      <c r="B22" s="301"/>
      <c r="C22" s="118">
        <v>2040</v>
      </c>
      <c r="D22" s="302">
        <v>0</v>
      </c>
      <c r="E22" s="302"/>
      <c r="F22" s="302"/>
      <c r="G22" s="302"/>
      <c r="H22" s="302">
        <v>0</v>
      </c>
      <c r="I22" s="302"/>
      <c r="J22" s="302"/>
      <c r="K22" s="302"/>
    </row>
    <row r="23" spans="1:11" ht="13.8" x14ac:dyDescent="0.2">
      <c r="A23" s="300" t="s">
        <v>57</v>
      </c>
      <c r="B23" s="301"/>
      <c r="C23" s="118">
        <v>2050</v>
      </c>
      <c r="D23" s="302"/>
      <c r="E23" s="302"/>
      <c r="F23" s="302"/>
      <c r="G23" s="302"/>
      <c r="H23" s="302"/>
      <c r="I23" s="302"/>
      <c r="J23" s="302"/>
      <c r="K23" s="302"/>
    </row>
    <row r="24" spans="1:11" ht="13.8" x14ac:dyDescent="0.2">
      <c r="A24" s="303" t="s">
        <v>308</v>
      </c>
      <c r="B24" s="304"/>
      <c r="C24" s="117">
        <v>2080</v>
      </c>
      <c r="D24" s="305">
        <f>SUM(D19:G23)</f>
        <v>283837214</v>
      </c>
      <c r="E24" s="305"/>
      <c r="F24" s="305"/>
      <c r="G24" s="305"/>
      <c r="H24" s="305">
        <f>SUM(H19:K23)</f>
        <v>279308412</v>
      </c>
      <c r="I24" s="305"/>
      <c r="J24" s="305"/>
      <c r="K24" s="305"/>
    </row>
    <row r="25" spans="1:11" ht="13.8" x14ac:dyDescent="0.2">
      <c r="A25" s="303" t="s">
        <v>58</v>
      </c>
      <c r="B25" s="304"/>
      <c r="C25" s="117"/>
      <c r="D25" s="302"/>
      <c r="E25" s="302"/>
      <c r="F25" s="302"/>
      <c r="G25" s="302"/>
      <c r="H25" s="302"/>
      <c r="I25" s="302"/>
      <c r="J25" s="302"/>
      <c r="K25" s="302"/>
    </row>
    <row r="26" spans="1:11" ht="13.8" x14ac:dyDescent="0.2">
      <c r="A26" s="300" t="s">
        <v>59</v>
      </c>
      <c r="B26" s="301"/>
      <c r="C26" s="118">
        <v>2090</v>
      </c>
      <c r="D26" s="302">
        <v>0</v>
      </c>
      <c r="E26" s="302"/>
      <c r="F26" s="302"/>
      <c r="G26" s="302"/>
      <c r="H26" s="302">
        <v>0</v>
      </c>
      <c r="I26" s="302"/>
      <c r="J26" s="302"/>
      <c r="K26" s="302"/>
    </row>
    <row r="27" spans="1:11" ht="13.8" x14ac:dyDescent="0.2">
      <c r="A27" s="300" t="s">
        <v>60</v>
      </c>
      <c r="B27" s="301"/>
      <c r="C27" s="118">
        <v>2100</v>
      </c>
      <c r="D27" s="302">
        <v>0</v>
      </c>
      <c r="E27" s="302"/>
      <c r="F27" s="302"/>
      <c r="G27" s="302"/>
      <c r="H27" s="302">
        <v>0</v>
      </c>
      <c r="I27" s="302"/>
      <c r="J27" s="302"/>
      <c r="K27" s="302"/>
    </row>
    <row r="28" spans="1:11" ht="13.8" x14ac:dyDescent="0.2">
      <c r="A28" s="300" t="s">
        <v>61</v>
      </c>
      <c r="B28" s="301"/>
      <c r="C28" s="118">
        <v>2110</v>
      </c>
      <c r="D28" s="302">
        <v>0</v>
      </c>
      <c r="E28" s="302"/>
      <c r="F28" s="302"/>
      <c r="G28" s="302"/>
      <c r="H28" s="302"/>
      <c r="I28" s="302"/>
      <c r="J28" s="302"/>
      <c r="K28" s="302"/>
    </row>
    <row r="29" spans="1:11" ht="13.8" x14ac:dyDescent="0.2">
      <c r="A29" s="300" t="s">
        <v>62</v>
      </c>
      <c r="B29" s="301"/>
      <c r="C29" s="118">
        <v>2120</v>
      </c>
      <c r="D29" s="302">
        <v>0</v>
      </c>
      <c r="E29" s="302"/>
      <c r="F29" s="302"/>
      <c r="G29" s="302"/>
      <c r="H29" s="302">
        <v>0</v>
      </c>
      <c r="I29" s="302"/>
      <c r="J29" s="302"/>
      <c r="K29" s="302"/>
    </row>
    <row r="30" spans="1:11" ht="13.8" x14ac:dyDescent="0.2">
      <c r="A30" s="300" t="s">
        <v>63</v>
      </c>
      <c r="B30" s="301"/>
      <c r="C30" s="118">
        <v>2130</v>
      </c>
      <c r="D30" s="302">
        <v>862860</v>
      </c>
      <c r="E30" s="302"/>
      <c r="F30" s="302"/>
      <c r="G30" s="302"/>
      <c r="H30" s="302">
        <v>1767480</v>
      </c>
      <c r="I30" s="302"/>
      <c r="J30" s="302"/>
      <c r="K30" s="302"/>
    </row>
    <row r="31" spans="1:11" ht="13.8" x14ac:dyDescent="0.2">
      <c r="A31" s="303" t="s">
        <v>64</v>
      </c>
      <c r="B31" s="304"/>
      <c r="C31" s="117">
        <v>2170</v>
      </c>
      <c r="D31" s="305">
        <f>SUM(D26:G30)</f>
        <v>862860</v>
      </c>
      <c r="E31" s="305"/>
      <c r="F31" s="305"/>
      <c r="G31" s="305"/>
      <c r="H31" s="305">
        <v>1767480</v>
      </c>
      <c r="I31" s="305"/>
      <c r="J31" s="305"/>
      <c r="K31" s="305"/>
    </row>
    <row r="32" spans="1:11" ht="13.8" x14ac:dyDescent="0.2">
      <c r="A32" s="303" t="s">
        <v>65</v>
      </c>
      <c r="B32" s="304"/>
      <c r="C32" s="117">
        <v>2200</v>
      </c>
      <c r="D32" s="305">
        <f>D31+D24</f>
        <v>284700074</v>
      </c>
      <c r="E32" s="305"/>
      <c r="F32" s="305"/>
      <c r="G32" s="305"/>
      <c r="H32" s="305">
        <v>281075892</v>
      </c>
      <c r="I32" s="305"/>
      <c r="J32" s="305"/>
      <c r="K32" s="305"/>
    </row>
    <row r="33" spans="1:11" ht="13.8" x14ac:dyDescent="0.2">
      <c r="A33" s="303" t="s">
        <v>66</v>
      </c>
      <c r="B33" s="304"/>
      <c r="C33" s="118"/>
      <c r="D33" s="302"/>
      <c r="E33" s="302"/>
      <c r="F33" s="302"/>
      <c r="G33" s="302"/>
      <c r="H33" s="302"/>
      <c r="I33" s="302"/>
      <c r="J33" s="302"/>
      <c r="K33" s="302"/>
    </row>
    <row r="34" spans="1:11" ht="13.8" x14ac:dyDescent="0.2">
      <c r="A34" s="303" t="s">
        <v>309</v>
      </c>
      <c r="B34" s="304"/>
      <c r="C34" s="117"/>
      <c r="D34" s="302"/>
      <c r="E34" s="302"/>
      <c r="F34" s="302"/>
      <c r="G34" s="302"/>
      <c r="H34" s="302"/>
      <c r="I34" s="302"/>
      <c r="J34" s="302"/>
      <c r="K34" s="302"/>
    </row>
    <row r="35" spans="1:11" ht="13.8" x14ac:dyDescent="0.2">
      <c r="A35" s="300" t="s">
        <v>67</v>
      </c>
      <c r="B35" s="301"/>
      <c r="C35" s="118">
        <v>2210</v>
      </c>
      <c r="D35" s="302">
        <v>286229792</v>
      </c>
      <c r="E35" s="302"/>
      <c r="F35" s="302"/>
      <c r="G35" s="302"/>
      <c r="H35" s="302">
        <v>287149630</v>
      </c>
      <c r="I35" s="302"/>
      <c r="J35" s="302"/>
      <c r="K35" s="302"/>
    </row>
    <row r="36" spans="1:11" ht="13.8" x14ac:dyDescent="0.2">
      <c r="A36" s="300" t="s">
        <v>68</v>
      </c>
      <c r="B36" s="301"/>
      <c r="C36" s="118">
        <v>2220</v>
      </c>
      <c r="D36" s="302">
        <v>794565</v>
      </c>
      <c r="E36" s="302"/>
      <c r="F36" s="302"/>
      <c r="G36" s="302"/>
      <c r="H36" s="302">
        <v>677581</v>
      </c>
      <c r="I36" s="302"/>
      <c r="J36" s="302"/>
      <c r="K36" s="302"/>
    </row>
    <row r="37" spans="1:11" ht="13.8" x14ac:dyDescent="0.2">
      <c r="A37" s="300" t="s">
        <v>69</v>
      </c>
      <c r="B37" s="301"/>
      <c r="C37" s="118">
        <v>2230</v>
      </c>
      <c r="D37" s="302">
        <v>0</v>
      </c>
      <c r="E37" s="302"/>
      <c r="F37" s="302"/>
      <c r="G37" s="302"/>
      <c r="H37" s="302">
        <v>0</v>
      </c>
      <c r="I37" s="302"/>
      <c r="J37" s="302"/>
      <c r="K37" s="302"/>
    </row>
    <row r="38" spans="1:11" ht="13.8" x14ac:dyDescent="0.2">
      <c r="A38" s="300" t="s">
        <v>70</v>
      </c>
      <c r="B38" s="301"/>
      <c r="C38" s="118">
        <v>2240</v>
      </c>
      <c r="D38" s="302">
        <v>0</v>
      </c>
      <c r="E38" s="302"/>
      <c r="F38" s="302"/>
      <c r="G38" s="302"/>
      <c r="H38" s="302">
        <v>0</v>
      </c>
      <c r="I38" s="302"/>
      <c r="J38" s="302"/>
      <c r="K38" s="302"/>
    </row>
    <row r="39" spans="1:11" ht="13.8" x14ac:dyDescent="0.2">
      <c r="A39" s="300" t="s">
        <v>71</v>
      </c>
      <c r="B39" s="301"/>
      <c r="C39" s="118">
        <v>2250</v>
      </c>
      <c r="D39" s="302">
        <v>1435583</v>
      </c>
      <c r="E39" s="302"/>
      <c r="F39" s="302"/>
      <c r="G39" s="302"/>
      <c r="H39" s="302">
        <v>2604098</v>
      </c>
      <c r="I39" s="302"/>
      <c r="J39" s="302"/>
      <c r="K39" s="302"/>
    </row>
    <row r="40" spans="1:11" ht="13.8" x14ac:dyDescent="0.2">
      <c r="A40" s="303" t="s">
        <v>72</v>
      </c>
      <c r="B40" s="304"/>
      <c r="C40" s="117">
        <v>2290</v>
      </c>
      <c r="D40" s="305">
        <f>SUM(D35:G39)</f>
        <v>288459940</v>
      </c>
      <c r="E40" s="305"/>
      <c r="F40" s="305"/>
      <c r="G40" s="305"/>
      <c r="H40" s="305">
        <f>SUM(H35:K39)</f>
        <v>290431309</v>
      </c>
      <c r="I40" s="305"/>
      <c r="J40" s="305"/>
      <c r="K40" s="305"/>
    </row>
    <row r="41" spans="1:11" ht="13.8" x14ac:dyDescent="0.2">
      <c r="A41" s="303" t="s">
        <v>73</v>
      </c>
      <c r="B41" s="304"/>
      <c r="C41" s="117"/>
      <c r="D41" s="302"/>
      <c r="E41" s="302"/>
      <c r="F41" s="302"/>
      <c r="G41" s="302"/>
      <c r="H41" s="302"/>
      <c r="I41" s="302"/>
      <c r="J41" s="302"/>
      <c r="K41" s="302"/>
    </row>
    <row r="42" spans="1:11" ht="13.8" x14ac:dyDescent="0.2">
      <c r="A42" s="300" t="s">
        <v>61</v>
      </c>
      <c r="B42" s="301"/>
      <c r="C42" s="118">
        <v>2300</v>
      </c>
      <c r="D42" s="302">
        <v>0</v>
      </c>
      <c r="E42" s="302"/>
      <c r="F42" s="302"/>
      <c r="G42" s="302"/>
      <c r="H42" s="302"/>
      <c r="I42" s="302"/>
      <c r="J42" s="302"/>
      <c r="K42" s="302"/>
    </row>
    <row r="43" spans="1:11" ht="13.8" x14ac:dyDescent="0.2">
      <c r="A43" s="300" t="s">
        <v>74</v>
      </c>
      <c r="B43" s="301"/>
      <c r="C43" s="118">
        <v>2310</v>
      </c>
      <c r="D43" s="302">
        <v>166809</v>
      </c>
      <c r="E43" s="302"/>
      <c r="F43" s="302"/>
      <c r="G43" s="302"/>
      <c r="H43" s="302">
        <v>143390</v>
      </c>
      <c r="I43" s="302"/>
      <c r="J43" s="302"/>
      <c r="K43" s="302"/>
    </row>
    <row r="44" spans="1:11" ht="13.8" x14ac:dyDescent="0.2">
      <c r="A44" s="303" t="s">
        <v>310</v>
      </c>
      <c r="B44" s="304"/>
      <c r="C44" s="117">
        <v>2340</v>
      </c>
      <c r="D44" s="305">
        <v>166809</v>
      </c>
      <c r="E44" s="305"/>
      <c r="F44" s="305"/>
      <c r="G44" s="305"/>
      <c r="H44" s="305">
        <v>143390</v>
      </c>
      <c r="I44" s="305"/>
      <c r="J44" s="305"/>
      <c r="K44" s="305"/>
    </row>
    <row r="45" spans="1:11" ht="13.8" x14ac:dyDescent="0.2">
      <c r="A45" s="303" t="s">
        <v>75</v>
      </c>
      <c r="B45" s="304"/>
      <c r="C45" s="117">
        <v>2380</v>
      </c>
      <c r="D45" s="302">
        <f>D44+D40</f>
        <v>288626749</v>
      </c>
      <c r="E45" s="302"/>
      <c r="F45" s="302"/>
      <c r="G45" s="302"/>
      <c r="H45" s="302">
        <v>290574699</v>
      </c>
      <c r="I45" s="302"/>
      <c r="J45" s="302"/>
      <c r="K45" s="302"/>
    </row>
    <row r="46" spans="1:11" ht="13.8" x14ac:dyDescent="0.2">
      <c r="A46" s="303" t="s">
        <v>76</v>
      </c>
      <c r="B46" s="304"/>
      <c r="C46" s="117">
        <v>2390</v>
      </c>
      <c r="D46" s="302">
        <f>D32-D45</f>
        <v>-3926675</v>
      </c>
      <c r="E46" s="302"/>
      <c r="F46" s="302"/>
      <c r="G46" s="302"/>
      <c r="H46" s="302">
        <f>H32-H45</f>
        <v>-9498807</v>
      </c>
      <c r="I46" s="302"/>
      <c r="J46" s="302"/>
      <c r="K46" s="302"/>
    </row>
    <row r="47" spans="1:11" ht="13.8" x14ac:dyDescent="0.2">
      <c r="A47" s="119"/>
      <c r="B47" s="119"/>
      <c r="C47" s="120"/>
      <c r="D47" s="121"/>
      <c r="E47" s="121"/>
      <c r="F47" s="121"/>
      <c r="G47" s="121"/>
      <c r="H47" s="121"/>
      <c r="I47" s="121"/>
      <c r="J47" s="121"/>
      <c r="K47" s="121"/>
    </row>
    <row r="48" spans="1:11" ht="13.8" x14ac:dyDescent="0.25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spans="1:11" ht="13.8" x14ac:dyDescent="0.2">
      <c r="A49" s="323" t="s">
        <v>77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</row>
    <row r="50" spans="1:11" ht="13.8" x14ac:dyDescent="0.25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26.4" x14ac:dyDescent="0.2">
      <c r="A51" s="306" t="s">
        <v>78</v>
      </c>
      <c r="B51" s="307"/>
      <c r="C51" s="122" t="s">
        <v>17</v>
      </c>
      <c r="D51" s="308" t="s">
        <v>49</v>
      </c>
      <c r="E51" s="308"/>
      <c r="F51" s="308"/>
      <c r="G51" s="308"/>
      <c r="H51" s="308" t="s">
        <v>50</v>
      </c>
      <c r="I51" s="308"/>
      <c r="J51" s="308"/>
      <c r="K51" s="308"/>
    </row>
    <row r="52" spans="1:11" ht="13.8" x14ac:dyDescent="0.2">
      <c r="A52" s="306">
        <v>1</v>
      </c>
      <c r="B52" s="307"/>
      <c r="C52" s="117">
        <v>2</v>
      </c>
      <c r="D52" s="308">
        <v>3</v>
      </c>
      <c r="E52" s="308"/>
      <c r="F52" s="308"/>
      <c r="G52" s="308"/>
      <c r="H52" s="308">
        <v>4</v>
      </c>
      <c r="I52" s="308"/>
      <c r="J52" s="308"/>
      <c r="K52" s="308"/>
    </row>
    <row r="53" spans="1:11" ht="13.8" x14ac:dyDescent="0.2">
      <c r="A53" s="300" t="s">
        <v>79</v>
      </c>
      <c r="B53" s="301"/>
      <c r="C53" s="118">
        <v>2420</v>
      </c>
      <c r="D53" s="302">
        <v>978967</v>
      </c>
      <c r="E53" s="302"/>
      <c r="F53" s="302"/>
      <c r="G53" s="302"/>
      <c r="H53" s="302">
        <v>569786</v>
      </c>
      <c r="I53" s="302"/>
      <c r="J53" s="302"/>
      <c r="K53" s="302"/>
    </row>
    <row r="54" spans="1:11" ht="13.8" x14ac:dyDescent="0.2">
      <c r="A54" s="300" t="s">
        <v>80</v>
      </c>
      <c r="B54" s="301"/>
      <c r="C54" s="118">
        <v>2430</v>
      </c>
      <c r="D54" s="302">
        <v>0</v>
      </c>
      <c r="E54" s="302"/>
      <c r="F54" s="302"/>
      <c r="G54" s="302"/>
      <c r="H54" s="302">
        <v>0</v>
      </c>
      <c r="I54" s="302"/>
      <c r="J54" s="302"/>
      <c r="K54" s="302"/>
    </row>
    <row r="55" spans="1:11" ht="13.8" x14ac:dyDescent="0.2">
      <c r="A55" s="300" t="s">
        <v>81</v>
      </c>
      <c r="B55" s="301"/>
      <c r="C55" s="118">
        <v>2440</v>
      </c>
      <c r="D55" s="302">
        <v>0</v>
      </c>
      <c r="E55" s="302"/>
      <c r="F55" s="302"/>
      <c r="G55" s="302"/>
      <c r="H55" s="302">
        <v>0</v>
      </c>
      <c r="I55" s="302"/>
      <c r="J55" s="302"/>
      <c r="K55" s="302"/>
    </row>
    <row r="56" spans="1:11" ht="13.8" x14ac:dyDescent="0.2">
      <c r="A56" s="300" t="s">
        <v>82</v>
      </c>
      <c r="B56" s="301"/>
      <c r="C56" s="118">
        <v>2450</v>
      </c>
      <c r="D56" s="302">
        <v>0</v>
      </c>
      <c r="E56" s="302"/>
      <c r="F56" s="302"/>
      <c r="G56" s="302"/>
      <c r="H56" s="302"/>
      <c r="I56" s="302"/>
      <c r="J56" s="302"/>
      <c r="K56" s="302"/>
    </row>
    <row r="57" spans="1:11" ht="13.8" x14ac:dyDescent="0.2">
      <c r="A57" s="300" t="s">
        <v>83</v>
      </c>
      <c r="B57" s="301"/>
      <c r="C57" s="118">
        <v>2460</v>
      </c>
      <c r="D57" s="302">
        <v>1992</v>
      </c>
      <c r="E57" s="302"/>
      <c r="F57" s="302"/>
      <c r="G57" s="302"/>
      <c r="H57" s="302">
        <v>2301</v>
      </c>
      <c r="I57" s="302"/>
      <c r="J57" s="302"/>
      <c r="K57" s="302"/>
    </row>
    <row r="58" spans="1:11" ht="13.8" x14ac:dyDescent="0.2">
      <c r="A58" s="300" t="s">
        <v>84</v>
      </c>
      <c r="B58" s="301"/>
      <c r="C58" s="118">
        <v>2470</v>
      </c>
      <c r="D58" s="302">
        <v>0</v>
      </c>
      <c r="E58" s="302"/>
      <c r="F58" s="302"/>
      <c r="G58" s="302"/>
      <c r="H58" s="302">
        <v>0</v>
      </c>
      <c r="I58" s="302"/>
      <c r="J58" s="302"/>
      <c r="K58" s="302"/>
    </row>
    <row r="59" spans="1:11" ht="13.8" x14ac:dyDescent="0.2">
      <c r="A59" s="300" t="s">
        <v>85</v>
      </c>
      <c r="B59" s="301"/>
      <c r="C59" s="118">
        <v>2480</v>
      </c>
      <c r="D59" s="302">
        <v>0</v>
      </c>
      <c r="E59" s="302"/>
      <c r="F59" s="302"/>
      <c r="G59" s="302"/>
      <c r="H59" s="302">
        <v>0</v>
      </c>
      <c r="I59" s="302"/>
      <c r="J59" s="302"/>
      <c r="K59" s="302"/>
    </row>
    <row r="60" spans="1:11" ht="13.8" x14ac:dyDescent="0.2">
      <c r="A60" s="300" t="s">
        <v>86</v>
      </c>
      <c r="B60" s="301"/>
      <c r="C60" s="118">
        <v>2490</v>
      </c>
      <c r="D60" s="302">
        <v>0</v>
      </c>
      <c r="E60" s="302"/>
      <c r="F60" s="302"/>
      <c r="G60" s="302"/>
      <c r="H60" s="302">
        <v>0</v>
      </c>
      <c r="I60" s="302"/>
      <c r="J60" s="302"/>
      <c r="K60" s="302"/>
    </row>
    <row r="61" spans="1:11" ht="13.8" x14ac:dyDescent="0.2">
      <c r="A61" s="300" t="s">
        <v>87</v>
      </c>
      <c r="B61" s="301"/>
      <c r="C61" s="118">
        <v>2500</v>
      </c>
      <c r="D61" s="302">
        <v>287645790</v>
      </c>
      <c r="E61" s="302"/>
      <c r="F61" s="302"/>
      <c r="G61" s="302"/>
      <c r="H61" s="302">
        <v>290002612</v>
      </c>
      <c r="I61" s="302"/>
      <c r="J61" s="302"/>
      <c r="K61" s="302"/>
    </row>
    <row r="62" spans="1:11" ht="13.8" x14ac:dyDescent="0.2">
      <c r="A62" s="300" t="s">
        <v>88</v>
      </c>
      <c r="B62" s="301"/>
      <c r="C62" s="118">
        <v>2510</v>
      </c>
      <c r="D62" s="302"/>
      <c r="E62" s="302"/>
      <c r="F62" s="302"/>
      <c r="G62" s="302"/>
      <c r="H62" s="302"/>
      <c r="I62" s="302"/>
      <c r="J62" s="302"/>
      <c r="K62" s="302"/>
    </row>
    <row r="63" spans="1:11" ht="13.8" x14ac:dyDescent="0.25">
      <c r="A63" s="319" t="s">
        <v>89</v>
      </c>
      <c r="B63" s="320"/>
      <c r="C63" s="123">
        <v>2520</v>
      </c>
      <c r="D63" s="321">
        <f>SUM(D53:G62)</f>
        <v>288626749</v>
      </c>
      <c r="E63" s="322"/>
      <c r="F63" s="322"/>
      <c r="G63" s="322"/>
      <c r="H63" s="321">
        <f>SUM(H53:K62)</f>
        <v>290574699</v>
      </c>
      <c r="I63" s="322"/>
      <c r="J63" s="322"/>
      <c r="K63" s="322"/>
    </row>
    <row r="64" spans="1:11" ht="13.8" x14ac:dyDescent="0.2">
      <c r="A64" s="314" t="s">
        <v>90</v>
      </c>
      <c r="B64" s="314"/>
      <c r="C64" s="314"/>
      <c r="D64" s="314"/>
      <c r="E64" s="314"/>
      <c r="F64" s="314"/>
      <c r="G64" s="314"/>
      <c r="H64" s="314"/>
      <c r="I64" s="314"/>
      <c r="J64" s="314"/>
      <c r="K64" s="314"/>
    </row>
    <row r="65" spans="1:11" ht="13.8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spans="1:11" ht="13.8" x14ac:dyDescent="0.2">
      <c r="A66" s="315" t="s">
        <v>48</v>
      </c>
      <c r="B66" s="316"/>
      <c r="C66" s="308" t="s">
        <v>17</v>
      </c>
      <c r="D66" s="308" t="s">
        <v>91</v>
      </c>
      <c r="E66" s="308"/>
      <c r="F66" s="308"/>
      <c r="G66" s="308"/>
      <c r="H66" s="308" t="s">
        <v>92</v>
      </c>
      <c r="I66" s="308"/>
      <c r="J66" s="308"/>
      <c r="K66" s="308"/>
    </row>
    <row r="67" spans="1:11" ht="165" x14ac:dyDescent="0.2">
      <c r="A67" s="317"/>
      <c r="B67" s="318"/>
      <c r="C67" s="308"/>
      <c r="D67" s="124" t="s">
        <v>93</v>
      </c>
      <c r="E67" s="124" t="s">
        <v>94</v>
      </c>
      <c r="F67" s="124" t="s">
        <v>94</v>
      </c>
      <c r="G67" s="124" t="s">
        <v>311</v>
      </c>
      <c r="H67" s="124" t="s">
        <v>95</v>
      </c>
      <c r="I67" s="124" t="s">
        <v>95</v>
      </c>
      <c r="J67" s="124" t="s">
        <v>94</v>
      </c>
      <c r="K67" s="124" t="s">
        <v>96</v>
      </c>
    </row>
    <row r="68" spans="1:11" ht="13.8" x14ac:dyDescent="0.2">
      <c r="A68" s="306">
        <v>1</v>
      </c>
      <c r="B68" s="307"/>
      <c r="C68" s="117">
        <v>2</v>
      </c>
      <c r="D68" s="117">
        <v>3</v>
      </c>
      <c r="E68" s="117">
        <v>4</v>
      </c>
      <c r="F68" s="117"/>
      <c r="G68" s="117">
        <v>5</v>
      </c>
      <c r="H68" s="117">
        <v>6</v>
      </c>
      <c r="I68" s="117">
        <v>7</v>
      </c>
      <c r="J68" s="117"/>
      <c r="K68" s="117">
        <v>8</v>
      </c>
    </row>
    <row r="69" spans="1:11" ht="13.8" x14ac:dyDescent="0.2">
      <c r="A69" s="303" t="s">
        <v>51</v>
      </c>
      <c r="B69" s="304"/>
      <c r="C69" s="117"/>
      <c r="D69" s="117"/>
      <c r="E69" s="117"/>
      <c r="F69" s="117"/>
      <c r="G69" s="117"/>
      <c r="H69" s="117"/>
      <c r="I69" s="117"/>
      <c r="J69" s="117"/>
      <c r="K69" s="117"/>
    </row>
    <row r="70" spans="1:11" ht="13.8" x14ac:dyDescent="0.2">
      <c r="A70" s="303" t="s">
        <v>59</v>
      </c>
      <c r="B70" s="304"/>
      <c r="C70" s="117">
        <v>2530</v>
      </c>
      <c r="D70" s="125">
        <v>0</v>
      </c>
      <c r="E70" s="125"/>
      <c r="F70" s="125">
        <v>0</v>
      </c>
      <c r="G70" s="125">
        <v>0</v>
      </c>
      <c r="H70" s="125"/>
      <c r="I70" s="125">
        <v>0</v>
      </c>
      <c r="J70" s="125">
        <v>0</v>
      </c>
      <c r="K70" s="125">
        <v>0</v>
      </c>
    </row>
    <row r="71" spans="1:11" ht="13.8" x14ac:dyDescent="0.2">
      <c r="A71" s="303" t="s">
        <v>60</v>
      </c>
      <c r="B71" s="304"/>
      <c r="C71" s="117">
        <v>2540</v>
      </c>
      <c r="D71" s="125">
        <v>0</v>
      </c>
      <c r="E71" s="125"/>
      <c r="F71" s="125">
        <v>0</v>
      </c>
      <c r="G71" s="125">
        <v>0</v>
      </c>
      <c r="H71" s="125"/>
      <c r="I71" s="125">
        <v>0</v>
      </c>
      <c r="J71" s="125">
        <v>0</v>
      </c>
      <c r="K71" s="125">
        <v>0</v>
      </c>
    </row>
    <row r="72" spans="1:11" ht="13.8" x14ac:dyDescent="0.2">
      <c r="A72" s="300" t="s">
        <v>97</v>
      </c>
      <c r="B72" s="301"/>
      <c r="C72" s="118">
        <v>2541</v>
      </c>
      <c r="D72" s="125">
        <v>0</v>
      </c>
      <c r="E72" s="125"/>
      <c r="F72" s="125">
        <v>0</v>
      </c>
      <c r="G72" s="125">
        <v>0</v>
      </c>
      <c r="H72" s="125"/>
      <c r="I72" s="125">
        <v>0</v>
      </c>
      <c r="J72" s="125">
        <v>0</v>
      </c>
      <c r="K72" s="125">
        <v>0</v>
      </c>
    </row>
    <row r="73" spans="1:11" ht="13.8" x14ac:dyDescent="0.2">
      <c r="A73" s="300" t="s">
        <v>98</v>
      </c>
      <c r="B73" s="301"/>
      <c r="C73" s="118">
        <v>2542</v>
      </c>
      <c r="D73" s="125">
        <v>0</v>
      </c>
      <c r="E73" s="125"/>
      <c r="F73" s="125">
        <v>0</v>
      </c>
      <c r="G73" s="125">
        <v>0</v>
      </c>
      <c r="H73" s="125"/>
      <c r="I73" s="125">
        <v>0</v>
      </c>
      <c r="J73" s="125">
        <v>0</v>
      </c>
      <c r="K73" s="125">
        <v>0</v>
      </c>
    </row>
    <row r="74" spans="1:11" ht="13.8" x14ac:dyDescent="0.2">
      <c r="A74" s="300" t="s">
        <v>99</v>
      </c>
      <c r="B74" s="301"/>
      <c r="C74" s="118">
        <v>2543</v>
      </c>
      <c r="D74" s="125">
        <v>0</v>
      </c>
      <c r="E74" s="125"/>
      <c r="F74" s="125">
        <v>0</v>
      </c>
      <c r="G74" s="125">
        <v>0</v>
      </c>
      <c r="H74" s="125"/>
      <c r="I74" s="125">
        <v>0</v>
      </c>
      <c r="J74" s="125">
        <v>0</v>
      </c>
      <c r="K74" s="125">
        <v>0</v>
      </c>
    </row>
    <row r="75" spans="1:11" ht="13.8" x14ac:dyDescent="0.2">
      <c r="A75" s="300" t="s">
        <v>100</v>
      </c>
      <c r="B75" s="301"/>
      <c r="C75" s="118">
        <v>2544</v>
      </c>
      <c r="D75" s="125">
        <v>0</v>
      </c>
      <c r="E75" s="125"/>
      <c r="F75" s="125">
        <v>0</v>
      </c>
      <c r="G75" s="125">
        <v>0</v>
      </c>
      <c r="H75" s="125"/>
      <c r="I75" s="125">
        <v>0</v>
      </c>
      <c r="J75" s="125">
        <v>0</v>
      </c>
      <c r="K75" s="125">
        <v>0</v>
      </c>
    </row>
    <row r="76" spans="1:11" ht="13.8" x14ac:dyDescent="0.2">
      <c r="A76" s="300"/>
      <c r="B76" s="301"/>
      <c r="C76" s="118"/>
      <c r="D76" s="125">
        <v>0</v>
      </c>
      <c r="E76" s="125"/>
      <c r="F76" s="125">
        <v>0</v>
      </c>
      <c r="G76" s="125">
        <v>0</v>
      </c>
      <c r="H76" s="125"/>
      <c r="I76" s="125">
        <v>0</v>
      </c>
      <c r="J76" s="125">
        <v>0</v>
      </c>
      <c r="K76" s="125">
        <v>0</v>
      </c>
    </row>
    <row r="77" spans="1:11" ht="13.8" x14ac:dyDescent="0.2">
      <c r="A77" s="303" t="s">
        <v>312</v>
      </c>
      <c r="B77" s="304"/>
      <c r="C77" s="117">
        <v>2550</v>
      </c>
      <c r="D77" s="125">
        <v>0</v>
      </c>
      <c r="E77" s="125"/>
      <c r="F77" s="125">
        <v>0</v>
      </c>
      <c r="G77" s="125">
        <v>0</v>
      </c>
      <c r="H77" s="125"/>
      <c r="I77" s="125">
        <v>0</v>
      </c>
      <c r="J77" s="125">
        <v>0</v>
      </c>
      <c r="K77" s="125">
        <v>0</v>
      </c>
    </row>
    <row r="78" spans="1:11" ht="13.8" x14ac:dyDescent="0.2">
      <c r="A78" s="303" t="s">
        <v>101</v>
      </c>
      <c r="B78" s="304"/>
      <c r="C78" s="117">
        <v>2560</v>
      </c>
      <c r="D78" s="125">
        <v>0</v>
      </c>
      <c r="E78" s="125"/>
      <c r="F78" s="125">
        <v>0</v>
      </c>
      <c r="G78" s="125">
        <v>0</v>
      </c>
      <c r="H78" s="125"/>
      <c r="I78" s="125">
        <v>0</v>
      </c>
      <c r="J78" s="125">
        <v>0</v>
      </c>
      <c r="K78" s="125">
        <v>0</v>
      </c>
    </row>
    <row r="79" spans="1:11" ht="13.8" x14ac:dyDescent="0.2">
      <c r="A79" s="312" t="s">
        <v>313</v>
      </c>
      <c r="B79" s="313"/>
      <c r="C79" s="117">
        <v>2561</v>
      </c>
      <c r="D79" s="125">
        <v>0</v>
      </c>
      <c r="E79" s="125"/>
      <c r="F79" s="125">
        <v>0</v>
      </c>
      <c r="G79" s="125">
        <v>0</v>
      </c>
      <c r="H79" s="125"/>
      <c r="I79" s="125">
        <v>0</v>
      </c>
      <c r="J79" s="125">
        <v>0</v>
      </c>
      <c r="K79" s="125">
        <v>0</v>
      </c>
    </row>
    <row r="80" spans="1:11" ht="13.8" x14ac:dyDescent="0.2">
      <c r="A80" s="312" t="s">
        <v>102</v>
      </c>
      <c r="B80" s="313"/>
      <c r="C80" s="117">
        <v>2570</v>
      </c>
      <c r="D80" s="125">
        <v>0</v>
      </c>
      <c r="E80" s="125"/>
      <c r="F80" s="125">
        <v>0</v>
      </c>
      <c r="G80" s="125">
        <v>0</v>
      </c>
      <c r="H80" s="125"/>
      <c r="I80" s="125">
        <v>0</v>
      </c>
      <c r="J80" s="125">
        <v>0</v>
      </c>
      <c r="K80" s="125">
        <v>0</v>
      </c>
    </row>
    <row r="81" spans="1:11" ht="13.8" x14ac:dyDescent="0.2">
      <c r="A81" s="303" t="s">
        <v>103</v>
      </c>
      <c r="B81" s="304"/>
      <c r="C81" s="117">
        <v>2580</v>
      </c>
      <c r="D81" s="125">
        <v>0</v>
      </c>
      <c r="E81" s="125"/>
      <c r="F81" s="125">
        <v>0</v>
      </c>
      <c r="G81" s="125">
        <v>0</v>
      </c>
      <c r="H81" s="125"/>
      <c r="I81" s="125">
        <v>0</v>
      </c>
      <c r="J81" s="125">
        <v>0</v>
      </c>
      <c r="K81" s="125">
        <v>0</v>
      </c>
    </row>
    <row r="82" spans="1:11" ht="13.8" x14ac:dyDescent="0.2">
      <c r="A82" s="300" t="s">
        <v>104</v>
      </c>
      <c r="B82" s="301"/>
      <c r="C82" s="118">
        <v>2581</v>
      </c>
      <c r="D82" s="125">
        <v>0</v>
      </c>
      <c r="E82" s="125"/>
      <c r="F82" s="125">
        <v>0</v>
      </c>
      <c r="G82" s="125">
        <v>0</v>
      </c>
      <c r="H82" s="125"/>
      <c r="I82" s="125">
        <v>0</v>
      </c>
      <c r="J82" s="125">
        <v>0</v>
      </c>
      <c r="K82" s="125">
        <v>0</v>
      </c>
    </row>
    <row r="83" spans="1:11" ht="13.8" x14ac:dyDescent="0.2">
      <c r="A83" s="300" t="s">
        <v>314</v>
      </c>
      <c r="B83" s="301"/>
      <c r="C83" s="118">
        <v>2582</v>
      </c>
      <c r="D83" s="125">
        <v>0</v>
      </c>
      <c r="E83" s="125"/>
      <c r="F83" s="125">
        <v>0</v>
      </c>
      <c r="G83" s="125">
        <v>0</v>
      </c>
      <c r="H83" s="125"/>
      <c r="I83" s="125">
        <v>0</v>
      </c>
      <c r="J83" s="125">
        <v>0</v>
      </c>
      <c r="K83" s="125">
        <v>0</v>
      </c>
    </row>
    <row r="84" spans="1:11" ht="13.8" x14ac:dyDescent="0.2">
      <c r="A84" s="300" t="s">
        <v>105</v>
      </c>
      <c r="B84" s="301"/>
      <c r="C84" s="118">
        <v>2583</v>
      </c>
      <c r="D84" s="125">
        <v>0</v>
      </c>
      <c r="E84" s="125"/>
      <c r="F84" s="125">
        <v>0</v>
      </c>
      <c r="G84" s="125">
        <v>0</v>
      </c>
      <c r="H84" s="125"/>
      <c r="I84" s="125">
        <v>0</v>
      </c>
      <c r="J84" s="125">
        <v>0</v>
      </c>
      <c r="K84" s="125">
        <v>0</v>
      </c>
    </row>
    <row r="85" spans="1:11" ht="13.8" x14ac:dyDescent="0.2">
      <c r="A85" s="300"/>
      <c r="B85" s="301"/>
      <c r="C85" s="118"/>
      <c r="D85" s="125">
        <v>0</v>
      </c>
      <c r="E85" s="125"/>
      <c r="F85" s="125">
        <v>0</v>
      </c>
      <c r="G85" s="125">
        <v>0</v>
      </c>
      <c r="H85" s="125"/>
      <c r="I85" s="125">
        <v>0</v>
      </c>
      <c r="J85" s="125">
        <v>0</v>
      </c>
      <c r="K85" s="125">
        <v>0</v>
      </c>
    </row>
    <row r="86" spans="1:11" ht="13.8" x14ac:dyDescent="0.2">
      <c r="A86" s="300" t="s">
        <v>106</v>
      </c>
      <c r="B86" s="301"/>
      <c r="C86" s="118">
        <v>2590</v>
      </c>
      <c r="D86" s="125">
        <v>0</v>
      </c>
      <c r="E86" s="125"/>
      <c r="F86" s="125">
        <v>0</v>
      </c>
      <c r="G86" s="125">
        <v>0</v>
      </c>
      <c r="H86" s="125"/>
      <c r="I86" s="125">
        <v>0</v>
      </c>
      <c r="J86" s="125">
        <v>0</v>
      </c>
      <c r="K86" s="125">
        <v>0</v>
      </c>
    </row>
    <row r="87" spans="1:11" ht="13.8" x14ac:dyDescent="0.2">
      <c r="A87" s="303" t="s">
        <v>315</v>
      </c>
      <c r="B87" s="304"/>
      <c r="C87" s="117">
        <v>2600</v>
      </c>
      <c r="D87" s="125">
        <v>0</v>
      </c>
      <c r="E87" s="125"/>
      <c r="F87" s="125">
        <v>0</v>
      </c>
      <c r="G87" s="125">
        <v>0</v>
      </c>
      <c r="H87" s="125"/>
      <c r="I87" s="125">
        <v>0</v>
      </c>
      <c r="J87" s="125">
        <v>0</v>
      </c>
      <c r="K87" s="125">
        <v>0</v>
      </c>
    </row>
    <row r="88" spans="1:11" ht="13.8" x14ac:dyDescent="0.2">
      <c r="A88" s="303" t="s">
        <v>66</v>
      </c>
      <c r="B88" s="304"/>
      <c r="C88" s="117"/>
      <c r="D88" s="126"/>
      <c r="E88" s="126"/>
      <c r="F88" s="126"/>
      <c r="G88" s="126"/>
      <c r="H88" s="126"/>
      <c r="I88" s="126"/>
      <c r="J88" s="126"/>
      <c r="K88" s="126"/>
    </row>
    <row r="89" spans="1:11" ht="13.8" x14ac:dyDescent="0.2">
      <c r="A89" s="300" t="s">
        <v>107</v>
      </c>
      <c r="B89" s="301"/>
      <c r="C89" s="118">
        <v>2610</v>
      </c>
      <c r="D89" s="125">
        <v>0</v>
      </c>
      <c r="E89" s="125"/>
      <c r="F89" s="125">
        <v>0</v>
      </c>
      <c r="G89" s="125">
        <v>0</v>
      </c>
      <c r="H89" s="125"/>
      <c r="I89" s="125">
        <v>0</v>
      </c>
      <c r="J89" s="125">
        <v>0</v>
      </c>
      <c r="K89" s="125">
        <v>0</v>
      </c>
    </row>
    <row r="90" spans="1:11" ht="13.8" x14ac:dyDescent="0.2">
      <c r="A90" s="300" t="s">
        <v>108</v>
      </c>
      <c r="B90" s="301"/>
      <c r="C90" s="118">
        <v>2620</v>
      </c>
      <c r="D90" s="125">
        <v>0</v>
      </c>
      <c r="E90" s="125"/>
      <c r="F90" s="125">
        <v>0</v>
      </c>
      <c r="G90" s="125">
        <v>0</v>
      </c>
      <c r="H90" s="125"/>
      <c r="I90" s="125">
        <v>0</v>
      </c>
      <c r="J90" s="125">
        <v>0</v>
      </c>
      <c r="K90" s="125">
        <v>0</v>
      </c>
    </row>
    <row r="91" spans="1:11" ht="13.8" x14ac:dyDescent="0.2">
      <c r="A91" s="300" t="s">
        <v>109</v>
      </c>
      <c r="B91" s="301"/>
      <c r="C91" s="118">
        <v>2630</v>
      </c>
      <c r="D91" s="125">
        <v>0</v>
      </c>
      <c r="E91" s="125"/>
      <c r="F91" s="125">
        <v>0</v>
      </c>
      <c r="G91" s="125">
        <v>0</v>
      </c>
      <c r="H91" s="125"/>
      <c r="I91" s="125">
        <v>0</v>
      </c>
      <c r="J91" s="125">
        <v>0</v>
      </c>
      <c r="K91" s="125">
        <v>0</v>
      </c>
    </row>
    <row r="92" spans="1:11" ht="13.8" x14ac:dyDescent="0.2">
      <c r="A92" s="300" t="s">
        <v>110</v>
      </c>
      <c r="B92" s="301"/>
      <c r="C92" s="118">
        <v>2640</v>
      </c>
      <c r="D92" s="125">
        <v>0</v>
      </c>
      <c r="E92" s="125"/>
      <c r="F92" s="125">
        <v>0</v>
      </c>
      <c r="G92" s="125">
        <v>0</v>
      </c>
      <c r="H92" s="125"/>
      <c r="I92" s="125">
        <v>0</v>
      </c>
      <c r="J92" s="125">
        <v>0</v>
      </c>
      <c r="K92" s="125">
        <v>0</v>
      </c>
    </row>
    <row r="93" spans="1:11" ht="13.8" x14ac:dyDescent="0.2">
      <c r="A93" s="309" t="s">
        <v>316</v>
      </c>
      <c r="B93" s="310"/>
      <c r="C93" s="118">
        <v>2641</v>
      </c>
      <c r="D93" s="125">
        <v>0</v>
      </c>
      <c r="E93" s="125"/>
      <c r="F93" s="125">
        <v>0</v>
      </c>
      <c r="G93" s="125">
        <v>0</v>
      </c>
      <c r="H93" s="125"/>
      <c r="I93" s="125">
        <v>0</v>
      </c>
      <c r="J93" s="125">
        <v>0</v>
      </c>
      <c r="K93" s="125">
        <v>0</v>
      </c>
    </row>
    <row r="94" spans="1:11" ht="13.8" x14ac:dyDescent="0.2">
      <c r="A94" s="300" t="s">
        <v>111</v>
      </c>
      <c r="B94" s="301"/>
      <c r="C94" s="118">
        <v>2650</v>
      </c>
      <c r="D94" s="125">
        <v>0</v>
      </c>
      <c r="E94" s="125"/>
      <c r="F94" s="125">
        <v>0</v>
      </c>
      <c r="G94" s="125">
        <v>0</v>
      </c>
      <c r="H94" s="125"/>
      <c r="I94" s="125">
        <v>0</v>
      </c>
      <c r="J94" s="125">
        <v>0</v>
      </c>
      <c r="K94" s="125">
        <v>0</v>
      </c>
    </row>
    <row r="95" spans="1:11" ht="13.8" x14ac:dyDescent="0.2">
      <c r="A95" s="300" t="s">
        <v>112</v>
      </c>
      <c r="B95" s="301"/>
      <c r="C95" s="118">
        <v>2660</v>
      </c>
      <c r="D95" s="125">
        <v>0</v>
      </c>
      <c r="E95" s="125"/>
      <c r="F95" s="125">
        <v>0</v>
      </c>
      <c r="G95" s="125">
        <v>0</v>
      </c>
      <c r="H95" s="125"/>
      <c r="I95" s="125">
        <v>0</v>
      </c>
      <c r="J95" s="125">
        <v>0</v>
      </c>
      <c r="K95" s="125">
        <v>0</v>
      </c>
    </row>
    <row r="96" spans="1:11" ht="13.8" x14ac:dyDescent="0.2">
      <c r="A96" s="300" t="s">
        <v>113</v>
      </c>
      <c r="B96" s="301"/>
      <c r="C96" s="118">
        <v>2670</v>
      </c>
      <c r="D96" s="125">
        <v>0</v>
      </c>
      <c r="E96" s="125"/>
      <c r="F96" s="125">
        <v>0</v>
      </c>
      <c r="G96" s="125">
        <v>0</v>
      </c>
      <c r="H96" s="125"/>
      <c r="I96" s="125">
        <v>0</v>
      </c>
      <c r="J96" s="125">
        <v>0</v>
      </c>
      <c r="K96" s="125">
        <v>0</v>
      </c>
    </row>
    <row r="97" spans="1:11" ht="13.8" x14ac:dyDescent="0.2">
      <c r="A97" s="300" t="s">
        <v>114</v>
      </c>
      <c r="B97" s="301"/>
      <c r="C97" s="118">
        <v>2680</v>
      </c>
      <c r="D97" s="125">
        <v>0</v>
      </c>
      <c r="E97" s="125"/>
      <c r="F97" s="125">
        <v>0</v>
      </c>
      <c r="G97" s="125">
        <v>0</v>
      </c>
      <c r="H97" s="125"/>
      <c r="I97" s="125">
        <v>0</v>
      </c>
      <c r="J97" s="125">
        <v>0</v>
      </c>
      <c r="K97" s="125">
        <v>0</v>
      </c>
    </row>
    <row r="98" spans="1:11" ht="13.8" x14ac:dyDescent="0.2">
      <c r="A98" s="300" t="s">
        <v>115</v>
      </c>
      <c r="B98" s="301"/>
      <c r="C98" s="118">
        <v>2690</v>
      </c>
      <c r="D98" s="125">
        <v>0</v>
      </c>
      <c r="E98" s="125"/>
      <c r="F98" s="125">
        <v>0</v>
      </c>
      <c r="G98" s="125">
        <v>0</v>
      </c>
      <c r="H98" s="125"/>
      <c r="I98" s="125">
        <v>0</v>
      </c>
      <c r="J98" s="125">
        <v>0</v>
      </c>
      <c r="K98" s="125">
        <v>0</v>
      </c>
    </row>
    <row r="99" spans="1:11" ht="13.8" x14ac:dyDescent="0.2">
      <c r="A99" s="309" t="s">
        <v>317</v>
      </c>
      <c r="B99" s="310"/>
      <c r="C99" s="118">
        <v>2691</v>
      </c>
      <c r="D99" s="125">
        <v>0</v>
      </c>
      <c r="E99" s="125"/>
      <c r="F99" s="125">
        <v>0</v>
      </c>
      <c r="G99" s="125">
        <v>0</v>
      </c>
      <c r="H99" s="125"/>
      <c r="I99" s="125">
        <v>0</v>
      </c>
      <c r="J99" s="125">
        <v>0</v>
      </c>
      <c r="K99" s="125">
        <v>0</v>
      </c>
    </row>
    <row r="100" spans="1:11" ht="13.8" x14ac:dyDescent="0.2">
      <c r="A100" s="300" t="s">
        <v>116</v>
      </c>
      <c r="B100" s="301"/>
      <c r="C100" s="118">
        <v>2700</v>
      </c>
      <c r="D100" s="125">
        <v>0</v>
      </c>
      <c r="E100" s="125"/>
      <c r="F100" s="125">
        <v>0</v>
      </c>
      <c r="G100" s="125">
        <v>0</v>
      </c>
      <c r="H100" s="125"/>
      <c r="I100" s="125">
        <v>0</v>
      </c>
      <c r="J100" s="125">
        <v>0</v>
      </c>
      <c r="K100" s="125">
        <v>0</v>
      </c>
    </row>
    <row r="101" spans="1:11" ht="13.8" x14ac:dyDescent="0.2">
      <c r="A101" s="300" t="s">
        <v>117</v>
      </c>
      <c r="B101" s="301"/>
      <c r="C101" s="118">
        <v>2710</v>
      </c>
      <c r="D101" s="125">
        <v>0</v>
      </c>
      <c r="E101" s="125"/>
      <c r="F101" s="125">
        <v>0</v>
      </c>
      <c r="G101" s="125">
        <v>0</v>
      </c>
      <c r="H101" s="125"/>
      <c r="I101" s="125">
        <v>0</v>
      </c>
      <c r="J101" s="125">
        <v>0</v>
      </c>
      <c r="K101" s="125">
        <v>0</v>
      </c>
    </row>
    <row r="102" spans="1:11" ht="13.8" x14ac:dyDescent="0.2">
      <c r="A102" s="303" t="s">
        <v>75</v>
      </c>
      <c r="B102" s="304"/>
      <c r="C102" s="117">
        <v>2780</v>
      </c>
      <c r="D102" s="125">
        <v>0</v>
      </c>
      <c r="E102" s="125"/>
      <c r="F102" s="125">
        <v>0</v>
      </c>
      <c r="G102" s="125">
        <v>0</v>
      </c>
      <c r="H102" s="125"/>
      <c r="I102" s="125">
        <v>0</v>
      </c>
      <c r="J102" s="125">
        <v>0</v>
      </c>
      <c r="K102" s="125">
        <v>0</v>
      </c>
    </row>
    <row r="103" spans="1:11" ht="13.8" x14ac:dyDescent="0.2">
      <c r="A103" s="303" t="s">
        <v>76</v>
      </c>
      <c r="B103" s="304"/>
      <c r="C103" s="117">
        <v>2790</v>
      </c>
      <c r="D103" s="125">
        <v>0</v>
      </c>
      <c r="E103" s="125"/>
      <c r="F103" s="125">
        <v>0</v>
      </c>
      <c r="G103" s="125">
        <v>0</v>
      </c>
      <c r="H103" s="125"/>
      <c r="I103" s="125">
        <v>0</v>
      </c>
      <c r="J103" s="125">
        <v>0</v>
      </c>
      <c r="K103" s="125">
        <v>0</v>
      </c>
    </row>
    <row r="104" spans="1:11" ht="13.8" x14ac:dyDescent="0.25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spans="1:11" ht="13.8" x14ac:dyDescent="0.25">
      <c r="A105" s="311" t="s">
        <v>118</v>
      </c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</row>
    <row r="106" spans="1:11" ht="13.8" x14ac:dyDescent="0.25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</row>
    <row r="107" spans="1:11" ht="27.6" x14ac:dyDescent="0.2">
      <c r="A107" s="306" t="s">
        <v>48</v>
      </c>
      <c r="B107" s="307"/>
      <c r="C107" s="117" t="s">
        <v>17</v>
      </c>
      <c r="D107" s="308" t="s">
        <v>49</v>
      </c>
      <c r="E107" s="308"/>
      <c r="F107" s="308"/>
      <c r="G107" s="308"/>
      <c r="H107" s="308" t="s">
        <v>318</v>
      </c>
      <c r="I107" s="308"/>
      <c r="J107" s="308"/>
      <c r="K107" s="308"/>
    </row>
    <row r="108" spans="1:11" ht="13.8" x14ac:dyDescent="0.2">
      <c r="A108" s="306">
        <v>1</v>
      </c>
      <c r="B108" s="307"/>
      <c r="C108" s="117">
        <v>2</v>
      </c>
      <c r="D108" s="308">
        <v>3</v>
      </c>
      <c r="E108" s="308"/>
      <c r="F108" s="308"/>
      <c r="G108" s="308"/>
      <c r="H108" s="308">
        <v>4</v>
      </c>
      <c r="I108" s="308"/>
      <c r="J108" s="308"/>
      <c r="K108" s="308"/>
    </row>
    <row r="109" spans="1:11" ht="13.8" x14ac:dyDescent="0.2">
      <c r="A109" s="300" t="s">
        <v>119</v>
      </c>
      <c r="B109" s="301"/>
      <c r="C109" s="118">
        <v>2820</v>
      </c>
      <c r="D109" s="302">
        <v>220391109</v>
      </c>
      <c r="E109" s="302"/>
      <c r="F109" s="302"/>
      <c r="G109" s="302"/>
      <c r="H109" s="302">
        <v>220917875</v>
      </c>
      <c r="I109" s="302"/>
      <c r="J109" s="302"/>
      <c r="K109" s="302"/>
    </row>
    <row r="110" spans="1:11" ht="13.8" x14ac:dyDescent="0.2">
      <c r="A110" s="300" t="s">
        <v>120</v>
      </c>
      <c r="B110" s="301"/>
      <c r="C110" s="118">
        <v>2830</v>
      </c>
      <c r="D110" s="302">
        <v>49376000</v>
      </c>
      <c r="E110" s="302"/>
      <c r="F110" s="302"/>
      <c r="G110" s="302"/>
      <c r="H110" s="302">
        <v>49557775</v>
      </c>
      <c r="I110" s="302"/>
      <c r="J110" s="302"/>
      <c r="K110" s="302"/>
    </row>
    <row r="111" spans="1:11" ht="13.8" x14ac:dyDescent="0.2">
      <c r="A111" s="300" t="s">
        <v>121</v>
      </c>
      <c r="B111" s="301"/>
      <c r="C111" s="118">
        <v>2840</v>
      </c>
      <c r="D111" s="302">
        <v>13398855</v>
      </c>
      <c r="E111" s="302"/>
      <c r="F111" s="302"/>
      <c r="G111" s="302"/>
      <c r="H111" s="302">
        <v>12974566</v>
      </c>
      <c r="I111" s="302"/>
      <c r="J111" s="302"/>
      <c r="K111" s="302"/>
    </row>
    <row r="112" spans="1:11" ht="13.8" x14ac:dyDescent="0.2">
      <c r="A112" s="300" t="s">
        <v>122</v>
      </c>
      <c r="B112" s="301"/>
      <c r="C112" s="118">
        <v>2850</v>
      </c>
      <c r="D112" s="302">
        <v>3858393</v>
      </c>
      <c r="E112" s="302"/>
      <c r="F112" s="302"/>
      <c r="G112" s="302"/>
      <c r="H112" s="302">
        <v>4376995</v>
      </c>
      <c r="I112" s="302"/>
      <c r="J112" s="302"/>
      <c r="K112" s="302"/>
    </row>
    <row r="113" spans="1:11" ht="13.8" x14ac:dyDescent="0.2">
      <c r="A113" s="300" t="s">
        <v>123</v>
      </c>
      <c r="B113" s="301"/>
      <c r="C113" s="118">
        <v>2860</v>
      </c>
      <c r="D113" s="302">
        <v>1435583</v>
      </c>
      <c r="E113" s="302"/>
      <c r="F113" s="302"/>
      <c r="G113" s="302"/>
      <c r="H113" s="302">
        <v>2604098</v>
      </c>
      <c r="I113" s="302"/>
      <c r="J113" s="302"/>
      <c r="K113" s="302"/>
    </row>
    <row r="114" spans="1:11" ht="13.8" x14ac:dyDescent="0.2">
      <c r="A114" s="303" t="s">
        <v>124</v>
      </c>
      <c r="B114" s="304"/>
      <c r="C114" s="117">
        <v>2890</v>
      </c>
      <c r="D114" s="305">
        <f>SUM(D109:G113)</f>
        <v>288459940</v>
      </c>
      <c r="E114" s="305"/>
      <c r="F114" s="305"/>
      <c r="G114" s="305"/>
      <c r="H114" s="305">
        <f>SUM(H109:K113)</f>
        <v>290431309</v>
      </c>
      <c r="I114" s="305"/>
      <c r="J114" s="305"/>
      <c r="K114" s="305"/>
    </row>
    <row r="115" spans="1:11" ht="13.8" x14ac:dyDescent="0.25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</row>
    <row r="116" spans="1:11" ht="15.6" x14ac:dyDescent="0.25">
      <c r="A116" s="109" t="s">
        <v>343</v>
      </c>
      <c r="B116" s="110"/>
      <c r="C116" s="299"/>
      <c r="D116" s="299"/>
      <c r="E116" s="110"/>
      <c r="F116" s="274" t="s">
        <v>345</v>
      </c>
      <c r="G116" s="274"/>
      <c r="H116" s="274"/>
      <c r="I116" s="274"/>
      <c r="J116" s="274"/>
      <c r="K116" s="274"/>
    </row>
    <row r="117" spans="1:11" ht="15.6" x14ac:dyDescent="0.25">
      <c r="A117" s="109"/>
      <c r="B117" s="110"/>
      <c r="C117" s="297" t="s">
        <v>208</v>
      </c>
      <c r="D117" s="297"/>
      <c r="E117" s="110"/>
      <c r="F117" s="298" t="s">
        <v>303</v>
      </c>
      <c r="G117" s="298"/>
      <c r="H117" s="298"/>
      <c r="I117" s="298"/>
      <c r="J117" s="298"/>
      <c r="K117" s="298"/>
    </row>
    <row r="118" spans="1:11" ht="15.6" x14ac:dyDescent="0.25">
      <c r="A118" s="109" t="s">
        <v>351</v>
      </c>
      <c r="B118" s="109"/>
      <c r="C118" s="110"/>
      <c r="D118" s="110"/>
      <c r="E118" s="110"/>
      <c r="F118" s="110"/>
      <c r="G118" s="110"/>
      <c r="H118" s="110"/>
      <c r="I118" s="110"/>
      <c r="J118" s="110"/>
      <c r="K118" s="110"/>
    </row>
    <row r="119" spans="1:11" ht="15.6" x14ac:dyDescent="0.25">
      <c r="A119" s="109" t="s">
        <v>304</v>
      </c>
      <c r="B119" s="109"/>
      <c r="C119" s="110"/>
      <c r="D119" s="110"/>
      <c r="E119" s="110"/>
      <c r="F119" s="110"/>
      <c r="G119" s="110"/>
      <c r="H119" s="110"/>
      <c r="I119" s="110"/>
      <c r="J119" s="110"/>
      <c r="K119" s="110"/>
    </row>
    <row r="120" spans="1:11" ht="15.6" x14ac:dyDescent="0.25">
      <c r="A120" s="109" t="s">
        <v>305</v>
      </c>
      <c r="B120" s="110"/>
      <c r="C120" s="299"/>
      <c r="D120" s="299"/>
      <c r="E120" s="110"/>
      <c r="F120" s="274" t="s">
        <v>346</v>
      </c>
      <c r="G120" s="274"/>
      <c r="H120" s="274"/>
      <c r="I120" s="274"/>
      <c r="J120" s="274"/>
      <c r="K120" s="274"/>
    </row>
    <row r="121" spans="1:11" ht="13.8" x14ac:dyDescent="0.25">
      <c r="A121" s="110"/>
      <c r="B121" s="110"/>
      <c r="C121" s="297" t="s">
        <v>208</v>
      </c>
      <c r="D121" s="297"/>
      <c r="E121" s="110"/>
      <c r="F121" s="298" t="s">
        <v>303</v>
      </c>
      <c r="G121" s="298"/>
      <c r="H121" s="298"/>
      <c r="I121" s="298"/>
      <c r="J121" s="298"/>
      <c r="K121" s="298"/>
    </row>
    <row r="122" spans="1:11" ht="13.8" x14ac:dyDescent="0.25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</row>
    <row r="123" spans="1:11" ht="13.8" x14ac:dyDescent="0.25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</row>
  </sheetData>
  <mergeCells count="232">
    <mergeCell ref="B5:F5"/>
    <mergeCell ref="G5:H5"/>
    <mergeCell ref="I5:K5"/>
    <mergeCell ref="B6:F6"/>
    <mergeCell ref="G6:H6"/>
    <mergeCell ref="I6:K6"/>
    <mergeCell ref="G1:K1"/>
    <mergeCell ref="I2:K2"/>
    <mergeCell ref="C3:G3"/>
    <mergeCell ref="B4:F4"/>
    <mergeCell ref="G4:H4"/>
    <mergeCell ref="I4:K4"/>
    <mergeCell ref="E9:G9"/>
    <mergeCell ref="A11:K11"/>
    <mergeCell ref="A12:K12"/>
    <mergeCell ref="A13:K13"/>
    <mergeCell ref="A15:B15"/>
    <mergeCell ref="D15:G15"/>
    <mergeCell ref="H15:K15"/>
    <mergeCell ref="B7:F7"/>
    <mergeCell ref="G7:H7"/>
    <mergeCell ref="I7:K7"/>
    <mergeCell ref="B8:F8"/>
    <mergeCell ref="G8:H8"/>
    <mergeCell ref="I8:K8"/>
    <mergeCell ref="A18:B18"/>
    <mergeCell ref="D18:G18"/>
    <mergeCell ref="H18:K18"/>
    <mergeCell ref="A19:B19"/>
    <mergeCell ref="D19:G19"/>
    <mergeCell ref="H19:K19"/>
    <mergeCell ref="A16:B16"/>
    <mergeCell ref="D16:G16"/>
    <mergeCell ref="H16:K16"/>
    <mergeCell ref="A17:B17"/>
    <mergeCell ref="D17:G17"/>
    <mergeCell ref="H17:K17"/>
    <mergeCell ref="A22:B22"/>
    <mergeCell ref="D22:G22"/>
    <mergeCell ref="H22:K22"/>
    <mergeCell ref="A23:B23"/>
    <mergeCell ref="D23:G23"/>
    <mergeCell ref="H23:K23"/>
    <mergeCell ref="A20:B20"/>
    <mergeCell ref="D20:G20"/>
    <mergeCell ref="H20:K20"/>
    <mergeCell ref="A21:B21"/>
    <mergeCell ref="D21:G21"/>
    <mergeCell ref="H21:K21"/>
    <mergeCell ref="A26:B26"/>
    <mergeCell ref="D26:G26"/>
    <mergeCell ref="H26:K26"/>
    <mergeCell ref="A27:B27"/>
    <mergeCell ref="D27:G27"/>
    <mergeCell ref="H27:K27"/>
    <mergeCell ref="A24:B24"/>
    <mergeCell ref="D24:G24"/>
    <mergeCell ref="H24:K24"/>
    <mergeCell ref="A25:B25"/>
    <mergeCell ref="D25:G25"/>
    <mergeCell ref="H25:K25"/>
    <mergeCell ref="A30:B30"/>
    <mergeCell ref="D30:G30"/>
    <mergeCell ref="H30:K30"/>
    <mergeCell ref="A31:B31"/>
    <mergeCell ref="D31:G31"/>
    <mergeCell ref="H31:K31"/>
    <mergeCell ref="A28:B28"/>
    <mergeCell ref="D28:G28"/>
    <mergeCell ref="H28:K28"/>
    <mergeCell ref="A29:B29"/>
    <mergeCell ref="D29:G29"/>
    <mergeCell ref="H29:K29"/>
    <mergeCell ref="A34:B34"/>
    <mergeCell ref="D34:G34"/>
    <mergeCell ref="H34:K34"/>
    <mergeCell ref="A35:B35"/>
    <mergeCell ref="D35:G35"/>
    <mergeCell ref="H35:K35"/>
    <mergeCell ref="A32:B32"/>
    <mergeCell ref="D32:G32"/>
    <mergeCell ref="H32:K32"/>
    <mergeCell ref="A33:B33"/>
    <mergeCell ref="D33:G33"/>
    <mergeCell ref="H33:K33"/>
    <mergeCell ref="A38:B38"/>
    <mergeCell ref="D38:G38"/>
    <mergeCell ref="H38:K38"/>
    <mergeCell ref="A39:B39"/>
    <mergeCell ref="D39:G39"/>
    <mergeCell ref="H39:K39"/>
    <mergeCell ref="A36:B36"/>
    <mergeCell ref="D36:G36"/>
    <mergeCell ref="H36:K36"/>
    <mergeCell ref="A37:B37"/>
    <mergeCell ref="D37:G37"/>
    <mergeCell ref="H37:K37"/>
    <mergeCell ref="A42:B42"/>
    <mergeCell ref="D42:G42"/>
    <mergeCell ref="H42:K42"/>
    <mergeCell ref="A43:B43"/>
    <mergeCell ref="D43:G43"/>
    <mergeCell ref="H43:K43"/>
    <mergeCell ref="A40:B40"/>
    <mergeCell ref="D40:G40"/>
    <mergeCell ref="H40:K40"/>
    <mergeCell ref="A41:B41"/>
    <mergeCell ref="D41:G41"/>
    <mergeCell ref="H41:K41"/>
    <mergeCell ref="A46:B46"/>
    <mergeCell ref="D46:G46"/>
    <mergeCell ref="H46:K46"/>
    <mergeCell ref="A49:K49"/>
    <mergeCell ref="A51:B51"/>
    <mergeCell ref="D51:G51"/>
    <mergeCell ref="H51:K51"/>
    <mergeCell ref="A44:B44"/>
    <mergeCell ref="D44:G44"/>
    <mergeCell ref="H44:K44"/>
    <mergeCell ref="A45:B45"/>
    <mergeCell ref="D45:G45"/>
    <mergeCell ref="H45:K45"/>
    <mergeCell ref="A54:B54"/>
    <mergeCell ref="D54:G54"/>
    <mergeCell ref="H54:K54"/>
    <mergeCell ref="A55:B55"/>
    <mergeCell ref="D55:G55"/>
    <mergeCell ref="H55:K55"/>
    <mergeCell ref="A52:B52"/>
    <mergeCell ref="D52:G52"/>
    <mergeCell ref="H52:K52"/>
    <mergeCell ref="A53:B53"/>
    <mergeCell ref="D53:G53"/>
    <mergeCell ref="H53:K53"/>
    <mergeCell ref="A58:B58"/>
    <mergeCell ref="D58:G58"/>
    <mergeCell ref="H58:K58"/>
    <mergeCell ref="A59:B59"/>
    <mergeCell ref="D59:G59"/>
    <mergeCell ref="H59:K59"/>
    <mergeCell ref="A56:B56"/>
    <mergeCell ref="D56:G56"/>
    <mergeCell ref="H56:K56"/>
    <mergeCell ref="A57:B57"/>
    <mergeCell ref="D57:G57"/>
    <mergeCell ref="H57:K57"/>
    <mergeCell ref="A62:B62"/>
    <mergeCell ref="D62:G62"/>
    <mergeCell ref="H62:K62"/>
    <mergeCell ref="A63:B63"/>
    <mergeCell ref="D63:G63"/>
    <mergeCell ref="H63:K63"/>
    <mergeCell ref="A60:B60"/>
    <mergeCell ref="D60:G60"/>
    <mergeCell ref="H60:K60"/>
    <mergeCell ref="A61:B61"/>
    <mergeCell ref="D61:G61"/>
    <mergeCell ref="H61:K61"/>
    <mergeCell ref="A69:B69"/>
    <mergeCell ref="A70:B70"/>
    <mergeCell ref="A71:B71"/>
    <mergeCell ref="A72:B72"/>
    <mergeCell ref="A73:B73"/>
    <mergeCell ref="A74:B74"/>
    <mergeCell ref="A64:K64"/>
    <mergeCell ref="A66:B67"/>
    <mergeCell ref="C66:C67"/>
    <mergeCell ref="D66:G66"/>
    <mergeCell ref="H66:K66"/>
    <mergeCell ref="A68:B68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7:B107"/>
    <mergeCell ref="D107:G107"/>
    <mergeCell ref="H107:K107"/>
    <mergeCell ref="A108:B108"/>
    <mergeCell ref="D108:G108"/>
    <mergeCell ref="H108:K108"/>
    <mergeCell ref="A99:B99"/>
    <mergeCell ref="A100:B100"/>
    <mergeCell ref="A101:B101"/>
    <mergeCell ref="A102:B102"/>
    <mergeCell ref="A103:B103"/>
    <mergeCell ref="A105:K105"/>
    <mergeCell ref="A111:B111"/>
    <mergeCell ref="D111:G111"/>
    <mergeCell ref="H111:K111"/>
    <mergeCell ref="A112:B112"/>
    <mergeCell ref="D112:G112"/>
    <mergeCell ref="H112:K112"/>
    <mergeCell ref="A109:B109"/>
    <mergeCell ref="D109:G109"/>
    <mergeCell ref="H109:K109"/>
    <mergeCell ref="A110:B110"/>
    <mergeCell ref="D110:G110"/>
    <mergeCell ref="H110:K110"/>
    <mergeCell ref="C121:D121"/>
    <mergeCell ref="F121:K121"/>
    <mergeCell ref="C116:D116"/>
    <mergeCell ref="F116:K116"/>
    <mergeCell ref="C117:D117"/>
    <mergeCell ref="F117:K117"/>
    <mergeCell ref="C120:D120"/>
    <mergeCell ref="F120:K120"/>
    <mergeCell ref="A113:B113"/>
    <mergeCell ref="D113:G113"/>
    <mergeCell ref="H113:K113"/>
    <mergeCell ref="A114:B114"/>
    <mergeCell ref="D114:G114"/>
    <mergeCell ref="H114:K1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16" workbookViewId="0">
      <selection activeCell="H31" sqref="H31"/>
    </sheetView>
  </sheetViews>
  <sheetFormatPr defaultRowHeight="10.199999999999999" x14ac:dyDescent="0.2"/>
  <cols>
    <col min="1" max="1" width="60.85546875" bestFit="1" customWidth="1"/>
    <col min="2" max="2" width="14.85546875" bestFit="1" customWidth="1"/>
    <col min="3" max="3" width="8.85546875" bestFit="1" customWidth="1"/>
    <col min="4" max="4" width="15.7109375" customWidth="1"/>
    <col min="5" max="5" width="13.28515625" customWidth="1"/>
    <col min="6" max="6" width="13" customWidth="1"/>
    <col min="7" max="7" width="19" customWidth="1"/>
    <col min="8" max="8" width="17" customWidth="1"/>
    <col min="9" max="9" width="20.85546875" customWidth="1"/>
  </cols>
  <sheetData>
    <row r="1" spans="1:11" ht="13.8" x14ac:dyDescent="0.25">
      <c r="A1" s="39"/>
      <c r="B1" s="39"/>
      <c r="C1" s="39"/>
      <c r="D1" s="39"/>
      <c r="E1" s="39"/>
      <c r="F1" s="39"/>
      <c r="G1" s="354" t="s">
        <v>257</v>
      </c>
      <c r="H1" s="354"/>
      <c r="I1" s="354"/>
      <c r="J1" s="40"/>
      <c r="K1" s="39"/>
    </row>
    <row r="2" spans="1:11" ht="13.8" x14ac:dyDescent="0.25">
      <c r="A2" s="39"/>
      <c r="B2" s="39"/>
      <c r="C2" s="39"/>
      <c r="D2" s="39"/>
      <c r="E2" s="39"/>
      <c r="F2" s="39"/>
      <c r="G2" s="354"/>
      <c r="H2" s="354"/>
      <c r="I2" s="354"/>
      <c r="J2" s="40"/>
      <c r="K2" s="39"/>
    </row>
    <row r="3" spans="1:11" ht="13.8" x14ac:dyDescent="0.25">
      <c r="A3" s="39"/>
      <c r="B3" s="39"/>
      <c r="C3" s="39"/>
      <c r="D3" s="39"/>
      <c r="E3" s="39"/>
      <c r="F3" s="39"/>
      <c r="G3" s="354"/>
      <c r="H3" s="354"/>
      <c r="I3" s="354"/>
      <c r="J3" s="40"/>
      <c r="K3" s="39"/>
    </row>
    <row r="4" spans="1:11" ht="13.8" x14ac:dyDescent="0.25">
      <c r="A4" s="355" t="s">
        <v>126</v>
      </c>
      <c r="B4" s="355"/>
      <c r="C4" s="355"/>
      <c r="D4" s="355"/>
      <c r="E4" s="355"/>
      <c r="F4" s="355"/>
      <c r="G4" s="355"/>
      <c r="H4" s="355"/>
      <c r="I4" s="355"/>
      <c r="J4" s="3"/>
      <c r="K4" s="3"/>
    </row>
    <row r="5" spans="1:11" ht="13.8" x14ac:dyDescent="0.25">
      <c r="A5" s="356" t="str">
        <f>IF([1]ЗАПОЛНИТЬ!$F$7=1,CONCATENATE([1]шапки!A2),CONCATENATE([1]шапки!A2,[1]шапки!C2))</f>
        <v>про надходження та використання коштів загального фонду (форма      №2д,</v>
      </c>
      <c r="B5" s="356"/>
      <c r="C5" s="356"/>
      <c r="D5" s="356"/>
      <c r="E5" s="356"/>
      <c r="F5" s="356"/>
      <c r="G5" s="2" t="str">
        <f>IF([1]ЗАПОЛНИТЬ!$F$7=1,[1]шапки!C2,[1]шапки!D2)</f>
        <v xml:space="preserve">      №2м)</v>
      </c>
      <c r="H5" s="3" t="str">
        <f>IF([1]ЗАПОЛНИТЬ!$F$7=1,[1]шапки!D2,"")</f>
        <v/>
      </c>
      <c r="I5" s="3"/>
      <c r="J5" s="3"/>
      <c r="K5" s="3"/>
    </row>
    <row r="6" spans="1:11" ht="13.8" x14ac:dyDescent="0.25">
      <c r="A6" s="355" t="s">
        <v>386</v>
      </c>
      <c r="B6" s="355"/>
      <c r="C6" s="355"/>
      <c r="D6" s="355"/>
      <c r="E6" s="355"/>
      <c r="F6" s="355"/>
      <c r="G6" s="355"/>
      <c r="H6" s="355"/>
      <c r="I6" s="355"/>
      <c r="J6" s="39"/>
      <c r="K6" s="39"/>
    </row>
    <row r="7" spans="1:11" x14ac:dyDescent="0.2">
      <c r="A7" s="41"/>
      <c r="B7" s="41"/>
      <c r="C7" s="41"/>
      <c r="D7" s="41"/>
      <c r="E7" s="41"/>
      <c r="F7" s="41"/>
      <c r="G7" s="41"/>
      <c r="H7" s="41"/>
      <c r="I7" s="79" t="s">
        <v>127</v>
      </c>
      <c r="J7" s="41"/>
      <c r="K7" s="41"/>
    </row>
    <row r="8" spans="1:11" ht="12" x14ac:dyDescent="0.2">
      <c r="A8" s="41"/>
      <c r="B8" s="41"/>
      <c r="C8" s="41"/>
      <c r="D8" s="41"/>
      <c r="E8" s="41"/>
      <c r="F8" s="41"/>
      <c r="G8" s="41"/>
      <c r="H8" s="41"/>
      <c r="I8" s="71"/>
      <c r="J8" s="41"/>
      <c r="K8" s="41"/>
    </row>
    <row r="9" spans="1:11" ht="12" x14ac:dyDescent="0.25">
      <c r="A9" s="42" t="s">
        <v>4</v>
      </c>
      <c r="B9" s="357" t="str">
        <f>[1]ЗАПОЛНИТЬ!B3</f>
        <v>Відділ освіти і науки</v>
      </c>
      <c r="C9" s="357"/>
      <c r="D9" s="357"/>
      <c r="E9" s="357"/>
      <c r="F9" s="357"/>
      <c r="G9" s="357"/>
      <c r="H9" s="43" t="s">
        <v>5</v>
      </c>
      <c r="I9" s="77" t="str">
        <f>[1]ЗАПОЛНИТЬ!B13</f>
        <v>02142336</v>
      </c>
      <c r="J9" s="46"/>
      <c r="K9" s="60"/>
    </row>
    <row r="10" spans="1:11" ht="24" x14ac:dyDescent="0.2">
      <c r="A10" s="80" t="s">
        <v>7</v>
      </c>
      <c r="B10" s="358" t="str">
        <f>[1]ЗАПОЛНИТЬ!B5</f>
        <v>м.Нікополь</v>
      </c>
      <c r="C10" s="358"/>
      <c r="D10" s="358"/>
      <c r="E10" s="358"/>
      <c r="F10" s="358"/>
      <c r="G10" s="358"/>
      <c r="H10" s="41" t="s">
        <v>347</v>
      </c>
      <c r="I10" s="78" t="s">
        <v>348</v>
      </c>
      <c r="J10" s="46"/>
      <c r="K10" s="80"/>
    </row>
    <row r="11" spans="1:11" ht="12" x14ac:dyDescent="0.25">
      <c r="A11" s="72" t="s">
        <v>8</v>
      </c>
      <c r="B11" s="359" t="str">
        <f>[1]ЗАПОЛНИТЬ!D15</f>
        <v>Орган місцевого самоврядування</v>
      </c>
      <c r="C11" s="359"/>
      <c r="D11" s="359"/>
      <c r="E11" s="359"/>
      <c r="F11" s="359"/>
      <c r="G11" s="359"/>
      <c r="H11" s="41" t="s">
        <v>10</v>
      </c>
      <c r="I11" s="78">
        <f>[1]ЗАПОЛНИТЬ!B15</f>
        <v>420</v>
      </c>
      <c r="J11" s="46"/>
      <c r="K11" s="80"/>
    </row>
    <row r="12" spans="1:11" ht="11.4" x14ac:dyDescent="0.2">
      <c r="A12" s="348" t="s">
        <v>128</v>
      </c>
      <c r="B12" s="348"/>
      <c r="C12" s="348"/>
      <c r="D12" s="127" t="str">
        <f>[1]ЗАПОЛНИТЬ!H9</f>
        <v>0</v>
      </c>
      <c r="E12" s="360"/>
      <c r="F12" s="360"/>
      <c r="G12" s="360"/>
      <c r="H12" s="360"/>
      <c r="I12" s="41"/>
      <c r="J12" s="45"/>
      <c r="K12" s="60"/>
    </row>
    <row r="13" spans="1:11" ht="16.2" x14ac:dyDescent="0.35">
      <c r="A13" s="348" t="s">
        <v>129</v>
      </c>
      <c r="B13" s="348"/>
      <c r="C13" s="348"/>
      <c r="D13" s="128"/>
      <c r="E13" s="361"/>
      <c r="F13" s="361"/>
      <c r="G13" s="361"/>
      <c r="H13" s="361"/>
      <c r="I13" s="361"/>
      <c r="J13" s="46"/>
      <c r="K13" s="60"/>
    </row>
    <row r="14" spans="1:11" ht="15.6" customHeight="1" x14ac:dyDescent="0.2">
      <c r="A14" s="348" t="s">
        <v>130</v>
      </c>
      <c r="B14" s="348"/>
      <c r="C14" s="348"/>
      <c r="D14" s="44" t="str">
        <f>[1]ЗАПОЛНИТЬ!H10</f>
        <v>06</v>
      </c>
      <c r="E14" s="353" t="str">
        <f>[1]ЗАПОЛНИТЬ!I10</f>
        <v>орган освіти і  науки</v>
      </c>
      <c r="F14" s="353"/>
      <c r="G14" s="353"/>
      <c r="H14" s="353"/>
      <c r="I14" s="353"/>
      <c r="J14" s="46"/>
      <c r="K14" s="60"/>
    </row>
    <row r="15" spans="1:11" ht="25.8" customHeight="1" x14ac:dyDescent="0.35">
      <c r="A15" s="348" t="s">
        <v>261</v>
      </c>
      <c r="B15" s="348"/>
      <c r="C15" s="348"/>
      <c r="D15" s="127"/>
      <c r="E15" s="349" t="s">
        <v>341</v>
      </c>
      <c r="F15" s="349"/>
      <c r="G15" s="349"/>
      <c r="H15" s="349"/>
      <c r="I15" s="349"/>
      <c r="J15" s="46"/>
      <c r="K15" s="60"/>
    </row>
    <row r="16" spans="1:11" x14ac:dyDescent="0.2">
      <c r="A16" s="47" t="s">
        <v>353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x14ac:dyDescent="0.2">
      <c r="A17" s="47" t="s">
        <v>132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10.8" thickBot="1" x14ac:dyDescent="0.25">
      <c r="A18" s="350"/>
      <c r="B18" s="350"/>
      <c r="C18" s="350"/>
      <c r="D18" s="350"/>
      <c r="E18" s="350"/>
      <c r="F18" s="350"/>
      <c r="G18" s="350"/>
      <c r="H18" s="350"/>
      <c r="I18" s="350"/>
      <c r="J18" s="350"/>
      <c r="K18" s="350"/>
    </row>
    <row r="19" spans="1:11" ht="11.4" customHeight="1" thickTop="1" thickBot="1" x14ac:dyDescent="0.25">
      <c r="A19" s="351" t="s">
        <v>134</v>
      </c>
      <c r="B19" s="352" t="s">
        <v>210</v>
      </c>
      <c r="C19" s="351" t="s">
        <v>17</v>
      </c>
      <c r="D19" s="352" t="s">
        <v>249</v>
      </c>
      <c r="E19" s="352" t="s">
        <v>243</v>
      </c>
      <c r="F19" s="344" t="s">
        <v>212</v>
      </c>
      <c r="G19" s="344" t="s">
        <v>214</v>
      </c>
      <c r="H19" s="344" t="s">
        <v>215</v>
      </c>
      <c r="I19" s="352" t="s">
        <v>216</v>
      </c>
      <c r="J19" s="41"/>
      <c r="K19" s="41"/>
    </row>
    <row r="20" spans="1:11" ht="11.4" thickTop="1" thickBot="1" x14ac:dyDescent="0.25">
      <c r="A20" s="351"/>
      <c r="B20" s="352"/>
      <c r="C20" s="351"/>
      <c r="D20" s="352"/>
      <c r="E20" s="352"/>
      <c r="F20" s="344"/>
      <c r="G20" s="344"/>
      <c r="H20" s="344"/>
      <c r="I20" s="352"/>
      <c r="J20" s="41"/>
      <c r="K20" s="41"/>
    </row>
    <row r="21" spans="1:11" ht="11.4" thickTop="1" thickBot="1" x14ac:dyDescent="0.25">
      <c r="A21" s="351"/>
      <c r="B21" s="352"/>
      <c r="C21" s="351"/>
      <c r="D21" s="352"/>
      <c r="E21" s="352"/>
      <c r="F21" s="344"/>
      <c r="G21" s="344"/>
      <c r="H21" s="344"/>
      <c r="I21" s="352"/>
      <c r="J21" s="41"/>
      <c r="K21" s="41"/>
    </row>
    <row r="22" spans="1:11" ht="11.4" thickTop="1" thickBot="1" x14ac:dyDescent="0.25">
      <c r="A22" s="16">
        <v>1</v>
      </c>
      <c r="B22" s="16">
        <v>2</v>
      </c>
      <c r="C22" s="16">
        <v>3</v>
      </c>
      <c r="D22" s="16">
        <v>4</v>
      </c>
      <c r="E22" s="16">
        <v>5</v>
      </c>
      <c r="F22" s="16">
        <v>6</v>
      </c>
      <c r="G22" s="16">
        <v>7</v>
      </c>
      <c r="H22" s="16">
        <v>8</v>
      </c>
      <c r="I22" s="16">
        <v>9</v>
      </c>
      <c r="J22" s="41"/>
      <c r="K22" s="41"/>
    </row>
    <row r="23" spans="1:11" ht="11.4" thickTop="1" thickBot="1" x14ac:dyDescent="0.25">
      <c r="A23" s="23" t="s">
        <v>246</v>
      </c>
      <c r="B23" s="23" t="s">
        <v>149</v>
      </c>
      <c r="C23" s="24" t="s">
        <v>150</v>
      </c>
      <c r="D23" s="48">
        <v>434664703</v>
      </c>
      <c r="E23" s="48">
        <v>312060081</v>
      </c>
      <c r="F23" s="48">
        <f>SUM([1]Ф.2.1:Ф.2.50!F23)</f>
        <v>0</v>
      </c>
      <c r="G23" s="48">
        <v>282360602.05000001</v>
      </c>
      <c r="H23" s="48">
        <v>282350972.05000001</v>
      </c>
      <c r="I23" s="48">
        <v>9630</v>
      </c>
      <c r="J23" s="41"/>
      <c r="K23" s="41"/>
    </row>
    <row r="24" spans="1:11" ht="21.6" thickTop="1" thickBot="1" x14ac:dyDescent="0.25">
      <c r="A24" s="75" t="s">
        <v>258</v>
      </c>
      <c r="B24" s="23">
        <v>2000</v>
      </c>
      <c r="C24" s="24" t="s">
        <v>151</v>
      </c>
      <c r="D24" s="48">
        <v>434664703</v>
      </c>
      <c r="E24" s="48"/>
      <c r="F24" s="48">
        <f>SUM([1]Ф.2.1:Ф.2.50!F24)</f>
        <v>0</v>
      </c>
      <c r="G24" s="48">
        <v>282360602.05000001</v>
      </c>
      <c r="H24" s="48">
        <v>282350972.05000001</v>
      </c>
      <c r="I24" s="48">
        <v>9630</v>
      </c>
      <c r="J24" s="41"/>
      <c r="K24" s="41"/>
    </row>
    <row r="25" spans="1:11" ht="11.4" thickTop="1" thickBot="1" x14ac:dyDescent="0.25">
      <c r="A25" s="33" t="s">
        <v>107</v>
      </c>
      <c r="B25" s="23">
        <v>2100</v>
      </c>
      <c r="C25" s="24" t="s">
        <v>153</v>
      </c>
      <c r="D25" s="48">
        <v>382359433</v>
      </c>
      <c r="E25" s="48"/>
      <c r="F25" s="48">
        <f>SUM([1]Ф.2.1:Ф.2.50!F25)</f>
        <v>0</v>
      </c>
      <c r="G25" s="48">
        <v>269767834.27999997</v>
      </c>
      <c r="H25" s="48">
        <v>269767834.27999997</v>
      </c>
      <c r="I25" s="48"/>
      <c r="J25" s="41"/>
      <c r="K25" s="41"/>
    </row>
    <row r="26" spans="1:11" ht="11.4" thickTop="1" thickBot="1" x14ac:dyDescent="0.25">
      <c r="A26" s="26"/>
      <c r="B26" s="27">
        <v>2110</v>
      </c>
      <c r="C26" s="28" t="s">
        <v>154</v>
      </c>
      <c r="D26" s="48">
        <v>313102461</v>
      </c>
      <c r="E26" s="48">
        <v>231341448</v>
      </c>
      <c r="F26" s="48">
        <f>SUM([1]Ф.2.1:Ф.2.50!F26)</f>
        <v>0</v>
      </c>
      <c r="G26" s="48">
        <v>220391834.19</v>
      </c>
      <c r="H26" s="48">
        <v>220391834.19</v>
      </c>
      <c r="I26" s="48"/>
      <c r="J26" s="41"/>
      <c r="K26" s="41"/>
    </row>
    <row r="27" spans="1:11" ht="11.4" thickTop="1" thickBot="1" x14ac:dyDescent="0.25">
      <c r="A27" s="29" t="s">
        <v>157</v>
      </c>
      <c r="B27" s="75">
        <v>2111</v>
      </c>
      <c r="C27" s="30" t="s">
        <v>156</v>
      </c>
      <c r="D27" s="48">
        <v>313102461</v>
      </c>
      <c r="E27" s="48"/>
      <c r="F27" s="48">
        <f>SUM([1]Ф.2.1:Ф.2.50!F27)</f>
        <v>0</v>
      </c>
      <c r="G27" s="48">
        <v>220391834.19</v>
      </c>
      <c r="H27" s="48">
        <v>220391834.19</v>
      </c>
      <c r="I27" s="48"/>
      <c r="J27" s="41"/>
      <c r="K27" s="41"/>
    </row>
    <row r="28" spans="1:11" ht="11.4" thickTop="1" thickBot="1" x14ac:dyDescent="0.25">
      <c r="A28" s="29" t="s">
        <v>159</v>
      </c>
      <c r="B28" s="75">
        <v>2112</v>
      </c>
      <c r="C28" s="30" t="s">
        <v>158</v>
      </c>
      <c r="D28" s="48">
        <f>SUM([1]Ф.2.1:Ф.2.50!D28)</f>
        <v>0</v>
      </c>
      <c r="E28" s="48">
        <f>SUM([1]Ф.2.1:Ф.2.50!E28)</f>
        <v>0</v>
      </c>
      <c r="F28" s="48">
        <f>SUM([1]Ф.2.1:Ф.2.50!F28)</f>
        <v>0</v>
      </c>
      <c r="G28" s="48">
        <f>SUM([1]Ф.2.1:Ф.2.50!G28)</f>
        <v>0</v>
      </c>
      <c r="H28" s="48"/>
      <c r="I28" s="48"/>
      <c r="J28" s="41"/>
      <c r="K28" s="41"/>
    </row>
    <row r="29" spans="1:11" ht="11.4" thickTop="1" thickBot="1" x14ac:dyDescent="0.25">
      <c r="A29" s="29" t="s">
        <v>319</v>
      </c>
      <c r="B29" s="75">
        <v>2113</v>
      </c>
      <c r="C29" s="30" t="s">
        <v>160</v>
      </c>
      <c r="D29" s="48"/>
      <c r="E29" s="48">
        <f>SUM([1]Ф.2.1:Ф.2.50!E29)</f>
        <v>0</v>
      </c>
      <c r="F29" s="48">
        <f>SUM([1]Ф.2.1:Ф.2.50!F29)</f>
        <v>0</v>
      </c>
      <c r="G29" s="48">
        <f>SUM([1]Ф.2.1:Ф.2.50!G29)</f>
        <v>0</v>
      </c>
      <c r="H29" s="48"/>
      <c r="I29" s="48"/>
      <c r="J29" s="41"/>
      <c r="K29" s="41"/>
    </row>
    <row r="30" spans="1:11" ht="11.4" thickTop="1" thickBot="1" x14ac:dyDescent="0.25">
      <c r="A30" s="31" t="s">
        <v>226</v>
      </c>
      <c r="B30" s="27">
        <v>2120</v>
      </c>
      <c r="C30" s="28" t="s">
        <v>162</v>
      </c>
      <c r="D30" s="48">
        <v>69256972</v>
      </c>
      <c r="E30" s="48">
        <v>51593325</v>
      </c>
      <c r="F30" s="48">
        <f>SUM([1]Ф.2.1:Ф.2.50!F30)</f>
        <v>0</v>
      </c>
      <c r="G30" s="48">
        <v>49376000.090000004</v>
      </c>
      <c r="H30" s="48">
        <v>49376000.090000004</v>
      </c>
      <c r="I30" s="48"/>
      <c r="J30" s="41"/>
      <c r="K30" s="41"/>
    </row>
    <row r="31" spans="1:11" ht="11.4" thickTop="1" thickBot="1" x14ac:dyDescent="0.25">
      <c r="A31" s="25" t="s">
        <v>108</v>
      </c>
      <c r="B31" s="23">
        <v>2200</v>
      </c>
      <c r="C31" s="24" t="s">
        <v>163</v>
      </c>
      <c r="D31" s="48">
        <v>51939252</v>
      </c>
      <c r="E31" s="48"/>
      <c r="F31" s="48">
        <f>SUM([1]Ф.2.1:Ф.2.50!F31)</f>
        <v>0</v>
      </c>
      <c r="G31" s="48">
        <v>12425959.1</v>
      </c>
      <c r="H31" s="48">
        <v>12416329.1</v>
      </c>
      <c r="I31" s="48">
        <v>9630</v>
      </c>
      <c r="J31" s="41"/>
      <c r="K31" s="41"/>
    </row>
    <row r="32" spans="1:11" ht="11.4" thickTop="1" thickBot="1" x14ac:dyDescent="0.25">
      <c r="A32" s="26" t="s">
        <v>164</v>
      </c>
      <c r="B32" s="27">
        <v>2210</v>
      </c>
      <c r="C32" s="28" t="s">
        <v>225</v>
      </c>
      <c r="D32" s="48">
        <v>1690600</v>
      </c>
      <c r="E32" s="48"/>
      <c r="F32" s="48">
        <f>SUM([1]Ф.2.1:Ф.2.50!F32)</f>
        <v>0</v>
      </c>
      <c r="G32" s="48">
        <v>872762.24</v>
      </c>
      <c r="H32" s="48">
        <v>864082.24</v>
      </c>
      <c r="I32" s="48">
        <v>8680</v>
      </c>
      <c r="J32" s="41"/>
      <c r="K32" s="41"/>
    </row>
    <row r="33" spans="1:11" ht="11.4" thickTop="1" thickBot="1" x14ac:dyDescent="0.25">
      <c r="A33" s="26" t="s">
        <v>165</v>
      </c>
      <c r="B33" s="27">
        <v>2220</v>
      </c>
      <c r="C33" s="27">
        <v>110</v>
      </c>
      <c r="D33" s="48">
        <f>SUM([1]Ф.2.1:Ф.2.50!D33)</f>
        <v>0</v>
      </c>
      <c r="E33" s="48">
        <f>SUM([1]Ф.2.1:Ф.2.50!E33)</f>
        <v>0</v>
      </c>
      <c r="F33" s="48">
        <f>SUM([1]Ф.2.1:Ф.2.50!F33)</f>
        <v>0</v>
      </c>
      <c r="G33" s="48">
        <f>SUM([1]Ф.2.1:Ф.2.50!G33)</f>
        <v>0</v>
      </c>
      <c r="H33" s="48"/>
      <c r="I33" s="48"/>
      <c r="J33" s="41"/>
      <c r="K33" s="41"/>
    </row>
    <row r="34" spans="1:11" ht="11.4" thickTop="1" thickBot="1" x14ac:dyDescent="0.25">
      <c r="A34" s="26" t="s">
        <v>166</v>
      </c>
      <c r="B34" s="27">
        <v>2230</v>
      </c>
      <c r="C34" s="27">
        <v>120</v>
      </c>
      <c r="D34" s="48">
        <v>5100000</v>
      </c>
      <c r="E34" s="48">
        <v>829760</v>
      </c>
      <c r="F34" s="48">
        <f>SUM([1]Ф.2.1:Ф.2.50!F34)</f>
        <v>0</v>
      </c>
      <c r="G34" s="48"/>
      <c r="H34" s="48"/>
      <c r="I34" s="48"/>
      <c r="J34" s="41"/>
      <c r="K34" s="41"/>
    </row>
    <row r="35" spans="1:11" ht="11.4" thickTop="1" thickBot="1" x14ac:dyDescent="0.25">
      <c r="A35" s="26" t="s">
        <v>167</v>
      </c>
      <c r="B35" s="27">
        <v>2240</v>
      </c>
      <c r="C35" s="27">
        <v>130</v>
      </c>
      <c r="D35" s="48">
        <v>15151932</v>
      </c>
      <c r="E35" s="48"/>
      <c r="F35" s="48">
        <f>SUM([1]Ф.2.1:Ф.2.50!F35)</f>
        <v>0</v>
      </c>
      <c r="G35" s="48">
        <v>3888015.39</v>
      </c>
      <c r="H35" s="48">
        <v>3888015.39</v>
      </c>
      <c r="I35" s="48">
        <v>0</v>
      </c>
      <c r="J35" s="41"/>
      <c r="K35" s="41"/>
    </row>
    <row r="36" spans="1:11" ht="11.4" thickTop="1" thickBot="1" x14ac:dyDescent="0.25">
      <c r="A36" s="26" t="s">
        <v>168</v>
      </c>
      <c r="B36" s="27">
        <v>2250</v>
      </c>
      <c r="C36" s="27">
        <v>140</v>
      </c>
      <c r="D36" s="48">
        <v>72200</v>
      </c>
      <c r="E36" s="48"/>
      <c r="F36" s="48">
        <f>SUM([1]Ф.2.1:Ф.2.50!F36)</f>
        <v>0</v>
      </c>
      <c r="G36" s="48">
        <v>38379.29</v>
      </c>
      <c r="H36" s="48">
        <v>38379.29</v>
      </c>
      <c r="I36" s="48"/>
      <c r="J36" s="41"/>
      <c r="K36" s="41"/>
    </row>
    <row r="37" spans="1:11" ht="11.4" thickTop="1" thickBot="1" x14ac:dyDescent="0.25">
      <c r="A37" s="31" t="s">
        <v>169</v>
      </c>
      <c r="B37" s="27">
        <v>2260</v>
      </c>
      <c r="C37" s="27">
        <v>150</v>
      </c>
      <c r="D37" s="48">
        <f>SUM([1]Ф.2.1:Ф.2.50!D37)</f>
        <v>0</v>
      </c>
      <c r="E37" s="48">
        <f>SUM([1]Ф.2.1:Ф.2.50!E37)</f>
        <v>0</v>
      </c>
      <c r="F37" s="48">
        <f>SUM([1]Ф.2.1:Ф.2.50!F37)</f>
        <v>0</v>
      </c>
      <c r="G37" s="48"/>
      <c r="H37" s="48"/>
      <c r="I37" s="48"/>
      <c r="J37" s="41"/>
      <c r="K37" s="41"/>
    </row>
    <row r="38" spans="1:11" ht="11.4" thickTop="1" thickBot="1" x14ac:dyDescent="0.25">
      <c r="A38" s="31" t="s">
        <v>227</v>
      </c>
      <c r="B38" s="27">
        <v>2270</v>
      </c>
      <c r="C38" s="27">
        <v>160</v>
      </c>
      <c r="D38" s="48">
        <v>29878970</v>
      </c>
      <c r="E38" s="48">
        <v>13796558</v>
      </c>
      <c r="F38" s="48">
        <f>SUM([1]Ф.2.1:Ф.2.50!F38)</f>
        <v>0</v>
      </c>
      <c r="G38" s="48">
        <v>7584302.1799999997</v>
      </c>
      <c r="H38" s="48">
        <v>7584302.1799999997</v>
      </c>
      <c r="I38" s="48"/>
      <c r="J38" s="41"/>
      <c r="K38" s="41"/>
    </row>
    <row r="39" spans="1:11" ht="11.4" thickTop="1" thickBot="1" x14ac:dyDescent="0.25">
      <c r="A39" s="29" t="s">
        <v>171</v>
      </c>
      <c r="B39" s="75">
        <v>2271</v>
      </c>
      <c r="C39" s="75">
        <v>170</v>
      </c>
      <c r="D39" s="48">
        <v>2021470</v>
      </c>
      <c r="E39" s="48"/>
      <c r="F39" s="48">
        <f>SUM([1]Ф.2.1:Ф.2.50!F39)</f>
        <v>0</v>
      </c>
      <c r="G39" s="48"/>
      <c r="H39" s="48"/>
      <c r="I39" s="48"/>
      <c r="J39" s="41"/>
      <c r="K39" s="41"/>
    </row>
    <row r="40" spans="1:11" ht="11.4" thickTop="1" thickBot="1" x14ac:dyDescent="0.25">
      <c r="A40" s="29" t="s">
        <v>172</v>
      </c>
      <c r="B40" s="75">
        <v>2272</v>
      </c>
      <c r="C40" s="75">
        <v>180</v>
      </c>
      <c r="D40" s="48">
        <v>2969000</v>
      </c>
      <c r="E40" s="48"/>
      <c r="F40" s="48">
        <f>SUM([1]Ф.2.1:Ф.2.50!F40)</f>
        <v>0</v>
      </c>
      <c r="G40" s="48">
        <v>412773.29</v>
      </c>
      <c r="H40" s="48">
        <v>412773.29</v>
      </c>
      <c r="I40" s="48"/>
      <c r="J40" s="41"/>
      <c r="K40" s="41"/>
    </row>
    <row r="41" spans="1:11" ht="11.4" thickTop="1" thickBot="1" x14ac:dyDescent="0.25">
      <c r="A41" s="29" t="s">
        <v>173</v>
      </c>
      <c r="B41" s="75">
        <v>2273</v>
      </c>
      <c r="C41" s="75">
        <v>190</v>
      </c>
      <c r="D41" s="48">
        <v>20629000</v>
      </c>
      <c r="E41" s="48"/>
      <c r="F41" s="48">
        <f>SUM([1]Ф.2.1:Ф.2.50!F41)</f>
        <v>0</v>
      </c>
      <c r="G41" s="48">
        <v>7085120.3499999996</v>
      </c>
      <c r="H41" s="48">
        <v>7085120.3499999996</v>
      </c>
      <c r="I41" s="48"/>
      <c r="J41" s="41"/>
      <c r="K41" s="41"/>
    </row>
    <row r="42" spans="1:11" ht="11.4" thickTop="1" thickBot="1" x14ac:dyDescent="0.25">
      <c r="A42" s="29" t="s">
        <v>174</v>
      </c>
      <c r="B42" s="75">
        <v>2274</v>
      </c>
      <c r="C42" s="75">
        <v>200</v>
      </c>
      <c r="D42" s="48">
        <v>4134000</v>
      </c>
      <c r="E42" s="48"/>
      <c r="F42" s="48">
        <f>SUM([1]Ф.2.1:Ф.2.50!F42)</f>
        <v>0</v>
      </c>
      <c r="G42" s="48">
        <v>59863.34</v>
      </c>
      <c r="H42" s="48">
        <v>59863.34</v>
      </c>
      <c r="I42" s="48"/>
      <c r="J42" s="41"/>
      <c r="K42" s="41"/>
    </row>
    <row r="43" spans="1:11" ht="11.4" thickTop="1" thickBot="1" x14ac:dyDescent="0.25">
      <c r="A43" s="29" t="s">
        <v>320</v>
      </c>
      <c r="B43" s="75">
        <v>2275</v>
      </c>
      <c r="C43" s="75">
        <v>210</v>
      </c>
      <c r="D43" s="48">
        <v>125500</v>
      </c>
      <c r="E43" s="48"/>
      <c r="F43" s="48"/>
      <c r="G43" s="48">
        <v>26545.200000000001</v>
      </c>
      <c r="H43" s="48">
        <v>26545.200000000001</v>
      </c>
      <c r="I43" s="48"/>
      <c r="J43" s="41"/>
      <c r="K43" s="41"/>
    </row>
    <row r="44" spans="1:11" ht="11.4" thickTop="1" thickBot="1" x14ac:dyDescent="0.25">
      <c r="A44" s="29" t="s">
        <v>175</v>
      </c>
      <c r="B44" s="75">
        <v>2276</v>
      </c>
      <c r="C44" s="75">
        <v>220</v>
      </c>
      <c r="D44" s="48">
        <f>SUM([1]Ф.2.1:Ф.2.50!D44)</f>
        <v>0</v>
      </c>
      <c r="E44" s="48">
        <f>SUM([1]Ф.2.1:Ф.2.50!E44)</f>
        <v>0</v>
      </c>
      <c r="F44" s="48">
        <f>SUM([1]Ф.2.1:Ф.2.50!F44)</f>
        <v>0</v>
      </c>
      <c r="G44" s="48">
        <f>SUM([1]Ф.2.1:Ф.2.50!G44)</f>
        <v>0</v>
      </c>
      <c r="H44" s="48"/>
      <c r="I44" s="48"/>
      <c r="J44" s="41"/>
      <c r="K44" s="41"/>
    </row>
    <row r="45" spans="1:11" ht="21.6" thickTop="1" thickBot="1" x14ac:dyDescent="0.25">
      <c r="A45" s="31" t="s">
        <v>176</v>
      </c>
      <c r="B45" s="27">
        <v>2280</v>
      </c>
      <c r="C45" s="27">
        <v>230</v>
      </c>
      <c r="D45" s="48">
        <v>45550</v>
      </c>
      <c r="E45" s="48"/>
      <c r="F45" s="48">
        <f>SUM([1]Ф.2.1:Ф.2.50!F45)</f>
        <v>0</v>
      </c>
      <c r="G45" s="48">
        <v>42500</v>
      </c>
      <c r="H45" s="48">
        <v>41550</v>
      </c>
      <c r="I45" s="48">
        <v>950</v>
      </c>
      <c r="J45" s="41"/>
      <c r="K45" s="41"/>
    </row>
    <row r="46" spans="1:11" ht="20.399999999999999" thickTop="1" thickBot="1" x14ac:dyDescent="0.25">
      <c r="A46" s="50" t="s">
        <v>177</v>
      </c>
      <c r="B46" s="75">
        <v>2281</v>
      </c>
      <c r="C46" s="75">
        <v>240</v>
      </c>
      <c r="D46" s="48">
        <v>0</v>
      </c>
      <c r="E46" s="48">
        <f>SUM([1]Ф.2.1:Ф.2.50!E46)</f>
        <v>0</v>
      </c>
      <c r="F46" s="48">
        <f>SUM([1]Ф.2.1:Ф.2.50!F46)</f>
        <v>0</v>
      </c>
      <c r="G46" s="48">
        <f>SUM([1]Ф.2.1:Ф.2.50!G46)</f>
        <v>0</v>
      </c>
      <c r="H46" s="48"/>
      <c r="I46" s="48">
        <f>SUM([1]Ф.2.1:Ф.2.50!J46)</f>
        <v>0</v>
      </c>
      <c r="J46" s="41"/>
      <c r="K46" s="41"/>
    </row>
    <row r="47" spans="1:11" ht="20.399999999999999" thickTop="1" thickBot="1" x14ac:dyDescent="0.25">
      <c r="A47" s="51" t="s">
        <v>178</v>
      </c>
      <c r="B47" s="75">
        <v>2282</v>
      </c>
      <c r="C47" s="75">
        <v>250</v>
      </c>
      <c r="D47" s="48">
        <v>45550</v>
      </c>
      <c r="E47" s="48">
        <v>45500</v>
      </c>
      <c r="F47" s="48">
        <f>SUM([1]Ф.2.1:Ф.2.50!F47)</f>
        <v>0</v>
      </c>
      <c r="G47" s="48">
        <v>42500</v>
      </c>
      <c r="H47" s="48">
        <v>41550</v>
      </c>
      <c r="I47" s="48">
        <v>950</v>
      </c>
      <c r="J47" s="41"/>
      <c r="K47" s="41"/>
    </row>
    <row r="48" spans="1:11" ht="11.4" thickTop="1" thickBot="1" x14ac:dyDescent="0.25">
      <c r="A48" s="33" t="s">
        <v>229</v>
      </c>
      <c r="B48" s="23">
        <v>2400</v>
      </c>
      <c r="C48" s="23">
        <v>260</v>
      </c>
      <c r="D48" s="48">
        <f>SUM([1]Ф.2.1:Ф.2.50!D48)</f>
        <v>0</v>
      </c>
      <c r="E48" s="48">
        <f>SUM([1]Ф.2.1:Ф.2.50!E48)</f>
        <v>0</v>
      </c>
      <c r="F48" s="48">
        <f>SUM([1]Ф.2.1:Ф.2.50!F48)</f>
        <v>0</v>
      </c>
      <c r="G48" s="48">
        <f>SUM([1]Ф.2.1:Ф.2.50!G48)</f>
        <v>0</v>
      </c>
      <c r="H48" s="48">
        <f>SUM([1]Ф.2.1:Ф.2.50!H48)</f>
        <v>0</v>
      </c>
      <c r="I48" s="48">
        <f>SUM([1]Ф.2.1:Ф.2.50!J48)</f>
        <v>0</v>
      </c>
      <c r="J48" s="41"/>
      <c r="K48" s="41"/>
    </row>
    <row r="49" spans="1:11" ht="11.4" thickTop="1" thickBot="1" x14ac:dyDescent="0.25">
      <c r="A49" s="52" t="s">
        <v>179</v>
      </c>
      <c r="B49" s="27">
        <v>2410</v>
      </c>
      <c r="C49" s="27">
        <v>270</v>
      </c>
      <c r="D49" s="48">
        <f>SUM([1]Ф.2.1:Ф.2.50!D49)</f>
        <v>0</v>
      </c>
      <c r="E49" s="48">
        <f>SUM([1]Ф.2.1:Ф.2.50!E49)</f>
        <v>0</v>
      </c>
      <c r="F49" s="48">
        <f>SUM([1]Ф.2.1:Ф.2.50!F49)</f>
        <v>0</v>
      </c>
      <c r="G49" s="48">
        <f>SUM([1]Ф.2.1:Ф.2.50!G49)</f>
        <v>0</v>
      </c>
      <c r="H49" s="48">
        <f>SUM([1]Ф.2.1:Ф.2.50!H49)</f>
        <v>0</v>
      </c>
      <c r="I49" s="48">
        <f>SUM([1]Ф.2.1:Ф.2.50!J49)</f>
        <v>0</v>
      </c>
      <c r="J49" s="41"/>
      <c r="K49" s="41"/>
    </row>
    <row r="50" spans="1:11" ht="11.4" thickTop="1" thickBot="1" x14ac:dyDescent="0.25">
      <c r="A50" s="52" t="s">
        <v>180</v>
      </c>
      <c r="B50" s="27">
        <v>2420</v>
      </c>
      <c r="C50" s="27">
        <v>280</v>
      </c>
      <c r="D50" s="48">
        <f>SUM([1]Ф.2.1:Ф.2.50!D50)</f>
        <v>0</v>
      </c>
      <c r="E50" s="48">
        <f>SUM([1]Ф.2.1:Ф.2.50!E50)</f>
        <v>0</v>
      </c>
      <c r="F50" s="48">
        <f>SUM([1]Ф.2.1:Ф.2.50!F50)</f>
        <v>0</v>
      </c>
      <c r="G50" s="48">
        <f>SUM([1]Ф.2.1:Ф.2.50!G50)</f>
        <v>0</v>
      </c>
      <c r="H50" s="48">
        <f>SUM([1]Ф.2.1:Ф.2.50!H50)</f>
        <v>0</v>
      </c>
      <c r="I50" s="48">
        <f>SUM([1]Ф.2.1:Ф.2.50!J50)</f>
        <v>0</v>
      </c>
      <c r="J50" s="41"/>
      <c r="K50" s="41"/>
    </row>
    <row r="51" spans="1:11" ht="11.4" thickTop="1" thickBot="1" x14ac:dyDescent="0.25">
      <c r="A51" s="53" t="s">
        <v>181</v>
      </c>
      <c r="B51" s="23">
        <v>2600</v>
      </c>
      <c r="C51" s="23">
        <v>290</v>
      </c>
      <c r="D51" s="48"/>
      <c r="E51" s="48"/>
      <c r="F51" s="48">
        <f>SUM([1]Ф.2.1:Ф.2.50!F51)</f>
        <v>0</v>
      </c>
      <c r="G51" s="48"/>
      <c r="H51" s="48"/>
      <c r="I51" s="48">
        <f>SUM([1]Ф.2.1:Ф.2.50!J51)</f>
        <v>0</v>
      </c>
      <c r="J51" s="41"/>
      <c r="K51" s="41"/>
    </row>
    <row r="52" spans="1:11" ht="21.6" thickTop="1" thickBot="1" x14ac:dyDescent="0.25">
      <c r="A52" s="31" t="s">
        <v>182</v>
      </c>
      <c r="B52" s="27">
        <v>2610</v>
      </c>
      <c r="C52" s="27">
        <v>300</v>
      </c>
      <c r="D52" s="48"/>
      <c r="E52" s="48"/>
      <c r="F52" s="48">
        <f>SUM([1]Ф.2.1:Ф.2.50!F52)</f>
        <v>0</v>
      </c>
      <c r="G52" s="48"/>
      <c r="H52" s="48"/>
      <c r="I52" s="48">
        <f>SUM([1]Ф.2.1:Ф.2.50!J52)</f>
        <v>0</v>
      </c>
      <c r="J52" s="41"/>
      <c r="K52" s="41"/>
    </row>
    <row r="53" spans="1:11" ht="11.4" thickTop="1" thickBot="1" x14ac:dyDescent="0.25">
      <c r="A53" s="31" t="s">
        <v>183</v>
      </c>
      <c r="B53" s="27">
        <v>2620</v>
      </c>
      <c r="C53" s="27">
        <v>310</v>
      </c>
      <c r="D53" s="48">
        <f>SUM([1]Ф.2.1:Ф.2.50!D53)</f>
        <v>0</v>
      </c>
      <c r="E53" s="48">
        <f>SUM([1]Ф.2.1:Ф.2.50!E53)</f>
        <v>0</v>
      </c>
      <c r="F53" s="48">
        <f>SUM([1]Ф.2.1:Ф.2.50!F53)</f>
        <v>0</v>
      </c>
      <c r="G53" s="48">
        <f>SUM([1]Ф.2.1:Ф.2.50!G53)</f>
        <v>0</v>
      </c>
      <c r="H53" s="48">
        <f>SUM([1]Ф.2.1:Ф.2.50!H53)</f>
        <v>0</v>
      </c>
      <c r="I53" s="48">
        <f>SUM([1]Ф.2.1:Ф.2.50!J53)</f>
        <v>0</v>
      </c>
      <c r="J53" s="41"/>
      <c r="K53" s="41"/>
    </row>
    <row r="54" spans="1:11" ht="21.6" thickTop="1" thickBot="1" x14ac:dyDescent="0.25">
      <c r="A54" s="52" t="s">
        <v>184</v>
      </c>
      <c r="B54" s="27">
        <v>2630</v>
      </c>
      <c r="C54" s="27">
        <v>320</v>
      </c>
      <c r="D54" s="48">
        <f>SUM([1]Ф.2.1:Ф.2.50!D54)</f>
        <v>0</v>
      </c>
      <c r="E54" s="48">
        <f>SUM([1]Ф.2.1:Ф.2.50!E54)</f>
        <v>0</v>
      </c>
      <c r="F54" s="48">
        <f>SUM([1]Ф.2.1:Ф.2.50!F54)</f>
        <v>0</v>
      </c>
      <c r="G54" s="48">
        <f>SUM([1]Ф.2.1:Ф.2.50!G54)</f>
        <v>0</v>
      </c>
      <c r="H54" s="48">
        <f>SUM([1]Ф.2.1:Ф.2.50!H54)</f>
        <v>0</v>
      </c>
      <c r="I54" s="48">
        <f>SUM([1]Ф.2.1:Ф.2.50!J54)</f>
        <v>0</v>
      </c>
      <c r="J54" s="41"/>
      <c r="K54" s="41"/>
    </row>
    <row r="55" spans="1:11" ht="11.4" thickTop="1" thickBot="1" x14ac:dyDescent="0.25">
      <c r="A55" s="25" t="s">
        <v>111</v>
      </c>
      <c r="B55" s="23">
        <v>2700</v>
      </c>
      <c r="C55" s="23">
        <v>330</v>
      </c>
      <c r="D55" s="48">
        <v>350550</v>
      </c>
      <c r="E55" s="48">
        <v>267120</v>
      </c>
      <c r="F55" s="48">
        <f>SUM([1]Ф.2.1:Ф.2.50!F55)</f>
        <v>0</v>
      </c>
      <c r="G55" s="48">
        <v>166440</v>
      </c>
      <c r="H55" s="48">
        <v>166440</v>
      </c>
      <c r="I55" s="48"/>
      <c r="J55" s="41"/>
      <c r="K55" s="41"/>
    </row>
    <row r="56" spans="1:11" ht="11.4" thickTop="1" thickBot="1" x14ac:dyDescent="0.25">
      <c r="A56" s="31" t="s">
        <v>185</v>
      </c>
      <c r="B56" s="27">
        <v>2710</v>
      </c>
      <c r="C56" s="27">
        <v>340</v>
      </c>
      <c r="D56" s="48">
        <f>SUM([1]Ф.2.1:Ф.2.50!D56)</f>
        <v>0</v>
      </c>
      <c r="E56" s="48">
        <f>SUM([1]Ф.2.1:Ф.2.50!E56)</f>
        <v>0</v>
      </c>
      <c r="F56" s="48">
        <f>SUM([1]Ф.2.1:Ф.2.50!F56)</f>
        <v>0</v>
      </c>
      <c r="G56" s="48"/>
      <c r="H56" s="48"/>
      <c r="I56" s="48">
        <f>SUM([1]Ф.2.1:Ф.2.50!J56)</f>
        <v>0</v>
      </c>
      <c r="J56" s="41"/>
      <c r="K56" s="41"/>
    </row>
    <row r="57" spans="1:11" ht="11.4" thickTop="1" thickBot="1" x14ac:dyDescent="0.25">
      <c r="A57" s="31" t="s">
        <v>186</v>
      </c>
      <c r="B57" s="27">
        <v>2720</v>
      </c>
      <c r="C57" s="27">
        <v>350</v>
      </c>
      <c r="D57" s="48">
        <f>SUM([1]Ф.2.1:Ф.2.50!D57)</f>
        <v>0</v>
      </c>
      <c r="E57" s="48">
        <f>SUM([1]Ф.2.1:Ф.2.50!E57)</f>
        <v>0</v>
      </c>
      <c r="F57" s="48">
        <f>SUM([1]Ф.2.1:Ф.2.50!F57)</f>
        <v>0</v>
      </c>
      <c r="G57" s="48">
        <f>SUM([1]Ф.2.1:Ф.2.50!G57)</f>
        <v>0</v>
      </c>
      <c r="H57" s="48">
        <f>SUM([1]Ф.2.1:Ф.2.50!H57)</f>
        <v>0</v>
      </c>
      <c r="I57" s="48">
        <f>SUM([1]Ф.2.1:Ф.2.50!J57)</f>
        <v>0</v>
      </c>
      <c r="J57" s="41"/>
      <c r="K57" s="41"/>
    </row>
    <row r="58" spans="1:11" ht="11.4" thickTop="1" thickBot="1" x14ac:dyDescent="0.25">
      <c r="A58" s="31" t="s">
        <v>187</v>
      </c>
      <c r="B58" s="27">
        <v>2730</v>
      </c>
      <c r="C58" s="27">
        <v>360</v>
      </c>
      <c r="D58" s="48">
        <v>350550</v>
      </c>
      <c r="E58" s="48"/>
      <c r="F58" s="48">
        <f>SUM([1]Ф.2.1:Ф.2.50!F58)</f>
        <v>0</v>
      </c>
      <c r="G58" s="48">
        <v>166440</v>
      </c>
      <c r="H58" s="48">
        <v>166440</v>
      </c>
      <c r="I58" s="48"/>
      <c r="J58" s="41"/>
      <c r="K58" s="41"/>
    </row>
    <row r="59" spans="1:11" ht="11.4" thickTop="1" thickBot="1" x14ac:dyDescent="0.25">
      <c r="A59" s="25" t="s">
        <v>112</v>
      </c>
      <c r="B59" s="23">
        <v>2800</v>
      </c>
      <c r="C59" s="23">
        <v>370</v>
      </c>
      <c r="D59" s="48">
        <v>15468</v>
      </c>
      <c r="E59" s="48"/>
      <c r="F59" s="48">
        <f>SUM([1]Ф.2.1:Ф.2.50!F59)</f>
        <v>0</v>
      </c>
      <c r="G59" s="48">
        <v>368.67</v>
      </c>
      <c r="H59" s="48">
        <v>368.67</v>
      </c>
      <c r="I59" s="48"/>
      <c r="J59" s="41"/>
      <c r="K59" s="41"/>
    </row>
    <row r="60" spans="1:11" ht="11.4" thickTop="1" thickBot="1" x14ac:dyDescent="0.25">
      <c r="A60" s="23" t="s">
        <v>230</v>
      </c>
      <c r="B60" s="23">
        <v>3000</v>
      </c>
      <c r="C60" s="23">
        <v>380</v>
      </c>
      <c r="D60" s="48">
        <f>SUM([1]Ф.2.1:Ф.2.50!D60)</f>
        <v>0</v>
      </c>
      <c r="E60" s="48"/>
      <c r="F60" s="48">
        <f>SUM([1]Ф.2.1:Ф.2.50!F60)</f>
        <v>0</v>
      </c>
      <c r="G60" s="48">
        <f>SUM([1]Ф.2.1:Ф.2.50!G60)</f>
        <v>0</v>
      </c>
      <c r="H60" s="48">
        <f>SUM([1]Ф.2.1:Ф.2.50!H60)</f>
        <v>0</v>
      </c>
      <c r="I60" s="48">
        <f>SUM([1]Ф.2.1:Ф.2.50!J60)</f>
        <v>0</v>
      </c>
      <c r="J60" s="41"/>
      <c r="K60" s="41"/>
    </row>
    <row r="61" spans="1:11" ht="11.4" thickTop="1" thickBot="1" x14ac:dyDescent="0.25">
      <c r="A61" s="33" t="s">
        <v>114</v>
      </c>
      <c r="B61" s="23">
        <v>3100</v>
      </c>
      <c r="C61" s="23">
        <v>390</v>
      </c>
      <c r="D61" s="48">
        <f>SUM([1]Ф.2.1:Ф.2.50!D61)</f>
        <v>0</v>
      </c>
      <c r="E61" s="48">
        <f>SUM([1]Ф.2.1:Ф.2.50!E61)</f>
        <v>0</v>
      </c>
      <c r="F61" s="48">
        <f>SUM([1]Ф.2.1:Ф.2.50!F61)</f>
        <v>0</v>
      </c>
      <c r="G61" s="48">
        <f>SUM([1]Ф.2.1:Ф.2.50!G61)</f>
        <v>0</v>
      </c>
      <c r="H61" s="48">
        <f>SUM([1]Ф.2.1:Ф.2.50!H61)</f>
        <v>0</v>
      </c>
      <c r="I61" s="48">
        <f>SUM([1]Ф.2.1:Ф.2.50!J61)</f>
        <v>0</v>
      </c>
      <c r="J61" s="41"/>
      <c r="K61" s="41"/>
    </row>
    <row r="62" spans="1:11" ht="11.4" thickTop="1" thickBot="1" x14ac:dyDescent="0.25">
      <c r="A62" s="31" t="s">
        <v>190</v>
      </c>
      <c r="B62" s="27">
        <v>3110</v>
      </c>
      <c r="C62" s="27">
        <v>400</v>
      </c>
      <c r="D62" s="48">
        <f>SUM([1]Ф.2.1:Ф.2.50!D62)</f>
        <v>0</v>
      </c>
      <c r="E62" s="48">
        <f>SUM([1]Ф.2.1:Ф.2.50!E62)</f>
        <v>0</v>
      </c>
      <c r="F62" s="48">
        <f>SUM([1]Ф.2.1:Ф.2.50!F62)</f>
        <v>0</v>
      </c>
      <c r="G62" s="48">
        <f>SUM([1]Ф.2.1:Ф.2.50!G62)</f>
        <v>0</v>
      </c>
      <c r="H62" s="48">
        <f>SUM([1]Ф.2.1:Ф.2.50!H62)</f>
        <v>0</v>
      </c>
      <c r="I62" s="48">
        <f>SUM([1]Ф.2.1:Ф.2.50!J62)</f>
        <v>0</v>
      </c>
      <c r="J62" s="41"/>
      <c r="K62" s="41"/>
    </row>
    <row r="63" spans="1:11" ht="11.4" thickTop="1" thickBot="1" x14ac:dyDescent="0.25">
      <c r="A63" s="52" t="s">
        <v>191</v>
      </c>
      <c r="B63" s="27">
        <v>3120</v>
      </c>
      <c r="C63" s="27">
        <v>410</v>
      </c>
      <c r="D63" s="48">
        <f>SUM([1]Ф.2.1:Ф.2.50!D63)</f>
        <v>0</v>
      </c>
      <c r="E63" s="48">
        <f>SUM([1]Ф.2.1:Ф.2.50!E63)</f>
        <v>0</v>
      </c>
      <c r="F63" s="48">
        <f>SUM([1]Ф.2.1:Ф.2.50!F63)</f>
        <v>0</v>
      </c>
      <c r="G63" s="48">
        <f>SUM([1]Ф.2.1:Ф.2.50!G63)</f>
        <v>0</v>
      </c>
      <c r="H63" s="48">
        <f>SUM([1]Ф.2.1:Ф.2.50!H63)</f>
        <v>0</v>
      </c>
      <c r="I63" s="48">
        <f>SUM([1]Ф.2.1:Ф.2.50!J63)</f>
        <v>0</v>
      </c>
      <c r="J63" s="41"/>
      <c r="K63" s="41"/>
    </row>
    <row r="64" spans="1:11" ht="11.4" thickTop="1" thickBot="1" x14ac:dyDescent="0.25">
      <c r="A64" s="29" t="s">
        <v>231</v>
      </c>
      <c r="B64" s="75">
        <v>3121</v>
      </c>
      <c r="C64" s="75">
        <v>420</v>
      </c>
      <c r="D64" s="48">
        <f>SUM([1]Ф.2.1:Ф.2.50!D64)</f>
        <v>0</v>
      </c>
      <c r="E64" s="48">
        <f>SUM([1]Ф.2.1:Ф.2.50!E64)</f>
        <v>0</v>
      </c>
      <c r="F64" s="48">
        <f>SUM([1]Ф.2.1:Ф.2.50!F64)</f>
        <v>0</v>
      </c>
      <c r="G64" s="48">
        <f>SUM([1]Ф.2.1:Ф.2.50!G64)</f>
        <v>0</v>
      </c>
      <c r="H64" s="48">
        <f>SUM([1]Ф.2.1:Ф.2.50!H64)</f>
        <v>0</v>
      </c>
      <c r="I64" s="48">
        <f>SUM([1]Ф.2.1:Ф.2.50!J64)</f>
        <v>0</v>
      </c>
      <c r="J64" s="41"/>
      <c r="K64" s="41"/>
    </row>
    <row r="65" spans="1:11" ht="11.4" thickTop="1" thickBot="1" x14ac:dyDescent="0.25">
      <c r="A65" s="29" t="s">
        <v>232</v>
      </c>
      <c r="B65" s="75">
        <v>3122</v>
      </c>
      <c r="C65" s="75">
        <v>430</v>
      </c>
      <c r="D65" s="48">
        <f>SUM([1]Ф.2.1:Ф.2.50!D65)</f>
        <v>0</v>
      </c>
      <c r="E65" s="48">
        <f>SUM([1]Ф.2.1:Ф.2.50!E65)</f>
        <v>0</v>
      </c>
      <c r="F65" s="48">
        <f>SUM([1]Ф.2.1:Ф.2.50!F65)</f>
        <v>0</v>
      </c>
      <c r="G65" s="48">
        <f>SUM([1]Ф.2.1:Ф.2.50!G65)</f>
        <v>0</v>
      </c>
      <c r="H65" s="48">
        <f>SUM([1]Ф.2.1:Ф.2.50!H65)</f>
        <v>0</v>
      </c>
      <c r="I65" s="48">
        <f>SUM([1]Ф.2.1:Ф.2.50!J65)</f>
        <v>0</v>
      </c>
      <c r="J65" s="41"/>
      <c r="K65" s="41"/>
    </row>
    <row r="66" spans="1:11" ht="11.4" thickTop="1" thickBot="1" x14ac:dyDescent="0.25">
      <c r="A66" s="26" t="s">
        <v>194</v>
      </c>
      <c r="B66" s="27">
        <v>3130</v>
      </c>
      <c r="C66" s="27">
        <v>440</v>
      </c>
      <c r="D66" s="48">
        <f>SUM([1]Ф.2.1:Ф.2.50!D66)</f>
        <v>0</v>
      </c>
      <c r="E66" s="48">
        <f>SUM([1]Ф.2.1:Ф.2.50!E66)</f>
        <v>0</v>
      </c>
      <c r="F66" s="48">
        <f>SUM([1]Ф.2.1:Ф.2.50!F66)</f>
        <v>0</v>
      </c>
      <c r="G66" s="48">
        <f>SUM([1]Ф.2.1:Ф.2.50!G66)</f>
        <v>0</v>
      </c>
      <c r="H66" s="48">
        <f>SUM([1]Ф.2.1:Ф.2.50!H66)</f>
        <v>0</v>
      </c>
      <c r="I66" s="48">
        <f>SUM([1]Ф.2.1:Ф.2.50!J66)</f>
        <v>0</v>
      </c>
      <c r="J66" s="41"/>
      <c r="K66" s="41"/>
    </row>
    <row r="67" spans="1:11" ht="11.4" thickTop="1" thickBot="1" x14ac:dyDescent="0.25">
      <c r="A67" s="29" t="s">
        <v>195</v>
      </c>
      <c r="B67" s="75">
        <v>3131</v>
      </c>
      <c r="C67" s="75">
        <v>450</v>
      </c>
      <c r="D67" s="48">
        <f>SUM([1]Ф.2.1:Ф.2.50!D67)</f>
        <v>0</v>
      </c>
      <c r="E67" s="48">
        <f>SUM([1]Ф.2.1:Ф.2.50!E67)</f>
        <v>0</v>
      </c>
      <c r="F67" s="48">
        <f>SUM([1]Ф.2.1:Ф.2.50!F67)</f>
        <v>0</v>
      </c>
      <c r="G67" s="48">
        <f>SUM([1]Ф.2.1:Ф.2.50!G67)</f>
        <v>0</v>
      </c>
      <c r="H67" s="48">
        <f>SUM([1]Ф.2.1:Ф.2.50!H67)</f>
        <v>0</v>
      </c>
      <c r="I67" s="48">
        <f>SUM([1]Ф.2.1:Ф.2.50!J67)</f>
        <v>0</v>
      </c>
      <c r="J67" s="41"/>
      <c r="K67" s="41"/>
    </row>
    <row r="68" spans="1:11" ht="11.4" thickTop="1" thickBot="1" x14ac:dyDescent="0.25">
      <c r="A68" s="29" t="s">
        <v>196</v>
      </c>
      <c r="B68" s="75">
        <v>3132</v>
      </c>
      <c r="C68" s="75">
        <v>460</v>
      </c>
      <c r="D68" s="48">
        <f>SUM([1]Ф.2.1:Ф.2.50!D68)</f>
        <v>0</v>
      </c>
      <c r="E68" s="48">
        <f>SUM([1]Ф.2.1:Ф.2.50!E68)</f>
        <v>0</v>
      </c>
      <c r="F68" s="48">
        <f>SUM([1]Ф.2.1:Ф.2.50!F68)</f>
        <v>0</v>
      </c>
      <c r="G68" s="48">
        <f>SUM([1]Ф.2.1:Ф.2.50!G68)</f>
        <v>0</v>
      </c>
      <c r="H68" s="48">
        <f>SUM([1]Ф.2.1:Ф.2.50!H68)</f>
        <v>0</v>
      </c>
      <c r="I68" s="48">
        <f>SUM([1]Ф.2.1:Ф.2.50!J68)</f>
        <v>0</v>
      </c>
      <c r="J68" s="41"/>
      <c r="K68" s="41"/>
    </row>
    <row r="69" spans="1:11" ht="11.4" thickTop="1" thickBot="1" x14ac:dyDescent="0.25">
      <c r="A69" s="26" t="s">
        <v>197</v>
      </c>
      <c r="B69" s="27">
        <v>3140</v>
      </c>
      <c r="C69" s="27">
        <v>470</v>
      </c>
      <c r="D69" s="48">
        <f>SUM([1]Ф.2.1:Ф.2.50!D69)</f>
        <v>0</v>
      </c>
      <c r="E69" s="48">
        <f>SUM([1]Ф.2.1:Ф.2.50!E69)</f>
        <v>0</v>
      </c>
      <c r="F69" s="48">
        <f>SUM([1]Ф.2.1:Ф.2.50!F69)</f>
        <v>0</v>
      </c>
      <c r="G69" s="48">
        <f>SUM([1]Ф.2.1:Ф.2.50!G69)</f>
        <v>0</v>
      </c>
      <c r="H69" s="48">
        <f>SUM([1]Ф.2.1:Ф.2.50!H69)</f>
        <v>0</v>
      </c>
      <c r="I69" s="48">
        <f>SUM([1]Ф.2.1:Ф.2.50!J69)</f>
        <v>0</v>
      </c>
      <c r="J69" s="41"/>
      <c r="K69" s="41"/>
    </row>
    <row r="70" spans="1:11" ht="13.2" thickTop="1" thickBot="1" x14ac:dyDescent="0.25">
      <c r="A70" s="63" t="s">
        <v>198</v>
      </c>
      <c r="B70" s="75">
        <v>3141</v>
      </c>
      <c r="C70" s="75">
        <v>480</v>
      </c>
      <c r="D70" s="48">
        <f>SUM([1]Ф.2.1:Ф.2.50!D70)</f>
        <v>0</v>
      </c>
      <c r="E70" s="48">
        <f>SUM([1]Ф.2.1:Ф.2.50!E70)</f>
        <v>0</v>
      </c>
      <c r="F70" s="48">
        <f>SUM([1]Ф.2.1:Ф.2.50!F70)</f>
        <v>0</v>
      </c>
      <c r="G70" s="48">
        <f>SUM([1]Ф.2.1:Ф.2.50!G70)</f>
        <v>0</v>
      </c>
      <c r="H70" s="48">
        <f>SUM([1]Ф.2.1:Ф.2.50!H70)</f>
        <v>0</v>
      </c>
      <c r="I70" s="48">
        <f>SUM([1]Ф.2.1:Ф.2.50!J70)</f>
        <v>0</v>
      </c>
      <c r="J70" s="41"/>
      <c r="K70" s="41"/>
    </row>
    <row r="71" spans="1:11" ht="13.2" thickTop="1" thickBot="1" x14ac:dyDescent="0.25">
      <c r="A71" s="63" t="s">
        <v>233</v>
      </c>
      <c r="B71" s="75">
        <v>3142</v>
      </c>
      <c r="C71" s="75">
        <v>490</v>
      </c>
      <c r="D71" s="48">
        <f>SUM([1]Ф.2.1:Ф.2.50!D71)</f>
        <v>0</v>
      </c>
      <c r="E71" s="48">
        <f>SUM([1]Ф.2.1:Ф.2.50!E71)</f>
        <v>0</v>
      </c>
      <c r="F71" s="48">
        <f>SUM([1]Ф.2.1:Ф.2.50!F71)</f>
        <v>0</v>
      </c>
      <c r="G71" s="48">
        <f>SUM([1]Ф.2.1:Ф.2.50!G71)</f>
        <v>0</v>
      </c>
      <c r="H71" s="48">
        <f>SUM([1]Ф.2.1:Ф.2.50!H71)</f>
        <v>0</v>
      </c>
      <c r="I71" s="48">
        <f>SUM([1]Ф.2.1:Ф.2.50!J71)</f>
        <v>0</v>
      </c>
      <c r="J71" s="41"/>
      <c r="K71" s="41"/>
    </row>
    <row r="72" spans="1:11" ht="13.2" thickTop="1" thickBot="1" x14ac:dyDescent="0.25">
      <c r="A72" s="63" t="s">
        <v>200</v>
      </c>
      <c r="B72" s="75">
        <v>3143</v>
      </c>
      <c r="C72" s="75">
        <v>500</v>
      </c>
      <c r="D72" s="48">
        <f>SUM([1]Ф.2.1:Ф.2.50!D72)</f>
        <v>0</v>
      </c>
      <c r="E72" s="48">
        <f>SUM([1]Ф.2.1:Ф.2.50!E72)</f>
        <v>0</v>
      </c>
      <c r="F72" s="48">
        <f>SUM([1]Ф.2.1:Ф.2.50!F72)</f>
        <v>0</v>
      </c>
      <c r="G72" s="48">
        <f>SUM([1]Ф.2.1:Ф.2.50!G72)</f>
        <v>0</v>
      </c>
      <c r="H72" s="48">
        <f>SUM([1]Ф.2.1:Ф.2.50!H72)</f>
        <v>0</v>
      </c>
      <c r="I72" s="48">
        <f>SUM([1]Ф.2.1:Ф.2.50!J72)</f>
        <v>0</v>
      </c>
      <c r="J72" s="41"/>
      <c r="K72" s="41"/>
    </row>
    <row r="73" spans="1:11" ht="11.4" thickTop="1" thickBot="1" x14ac:dyDescent="0.25">
      <c r="A73" s="26" t="s">
        <v>201</v>
      </c>
      <c r="B73" s="27">
        <v>3150</v>
      </c>
      <c r="C73" s="27">
        <v>510</v>
      </c>
      <c r="D73" s="48">
        <f>SUM([1]Ф.2.1:Ф.2.50!D73)</f>
        <v>0</v>
      </c>
      <c r="E73" s="48">
        <f>SUM([1]Ф.2.1:Ф.2.50!E73)</f>
        <v>0</v>
      </c>
      <c r="F73" s="48">
        <f>SUM([1]Ф.2.1:Ф.2.50!F73)</f>
        <v>0</v>
      </c>
      <c r="G73" s="48">
        <f>SUM([1]Ф.2.1:Ф.2.50!G73)</f>
        <v>0</v>
      </c>
      <c r="H73" s="48">
        <f>SUM([1]Ф.2.1:Ф.2.50!H73)</f>
        <v>0</v>
      </c>
      <c r="I73" s="48">
        <f>SUM([1]Ф.2.1:Ф.2.50!J73)</f>
        <v>0</v>
      </c>
      <c r="J73" s="41"/>
      <c r="K73" s="41"/>
    </row>
    <row r="74" spans="1:11" ht="11.4" thickTop="1" thickBot="1" x14ac:dyDescent="0.25">
      <c r="A74" s="26" t="s">
        <v>202</v>
      </c>
      <c r="B74" s="27">
        <v>3160</v>
      </c>
      <c r="C74" s="27">
        <v>520</v>
      </c>
      <c r="D74" s="48">
        <f>SUM([1]Ф.2.1:Ф.2.50!D74)</f>
        <v>0</v>
      </c>
      <c r="E74" s="48">
        <f>SUM([1]Ф.2.1:Ф.2.50!E74)</f>
        <v>0</v>
      </c>
      <c r="F74" s="48">
        <f>SUM([1]Ф.2.1:Ф.2.50!F74)</f>
        <v>0</v>
      </c>
      <c r="G74" s="48">
        <f>SUM([1]Ф.2.1:Ф.2.50!G74)</f>
        <v>0</v>
      </c>
      <c r="H74" s="48">
        <f>SUM([1]Ф.2.1:Ф.2.50!H74)</f>
        <v>0</v>
      </c>
      <c r="I74" s="48">
        <f>SUM([1]Ф.2.1:Ф.2.50!J74)</f>
        <v>0</v>
      </c>
      <c r="J74" s="41"/>
      <c r="K74" s="41"/>
    </row>
    <row r="75" spans="1:11" ht="11.4" thickTop="1" thickBot="1" x14ac:dyDescent="0.25">
      <c r="A75" s="33" t="s">
        <v>203</v>
      </c>
      <c r="B75" s="23">
        <v>3200</v>
      </c>
      <c r="C75" s="23">
        <v>530</v>
      </c>
      <c r="D75" s="48">
        <f>SUM([1]Ф.2.1:Ф.2.50!D75)</f>
        <v>0</v>
      </c>
      <c r="E75" s="48">
        <f>SUM([1]Ф.2.1:Ф.2.50!E75)</f>
        <v>0</v>
      </c>
      <c r="F75" s="48">
        <f>SUM([1]Ф.2.1:Ф.2.50!F75)</f>
        <v>0</v>
      </c>
      <c r="G75" s="48">
        <f>SUM([1]Ф.2.1:Ф.2.50!G75)</f>
        <v>0</v>
      </c>
      <c r="H75" s="48">
        <f>SUM([1]Ф.2.1:Ф.2.50!H75)</f>
        <v>0</v>
      </c>
      <c r="I75" s="48">
        <f>SUM([1]Ф.2.1:Ф.2.50!J75)</f>
        <v>0</v>
      </c>
      <c r="J75" s="41"/>
      <c r="K75" s="41"/>
    </row>
    <row r="76" spans="1:11" ht="11.4" thickTop="1" thickBot="1" x14ac:dyDescent="0.25">
      <c r="A76" s="31" t="s">
        <v>234</v>
      </c>
      <c r="B76" s="27">
        <v>3210</v>
      </c>
      <c r="C76" s="27">
        <v>540</v>
      </c>
      <c r="D76" s="48">
        <f>SUM([1]Ф.2.1:Ф.2.50!D76)</f>
        <v>0</v>
      </c>
      <c r="E76" s="48">
        <f>SUM([1]Ф.2.1:Ф.2.50!E76)</f>
        <v>0</v>
      </c>
      <c r="F76" s="48">
        <f>SUM([1]Ф.2.1:Ф.2.50!F76)</f>
        <v>0</v>
      </c>
      <c r="G76" s="48">
        <f>SUM([1]Ф.2.1:Ф.2.50!G76)</f>
        <v>0</v>
      </c>
      <c r="H76" s="48">
        <f>SUM([1]Ф.2.1:Ф.2.50!H76)</f>
        <v>0</v>
      </c>
      <c r="I76" s="48">
        <f>SUM([1]Ф.2.1:Ф.2.50!J76)</f>
        <v>0</v>
      </c>
      <c r="J76" s="41"/>
      <c r="K76" s="41"/>
    </row>
    <row r="77" spans="1:11" ht="11.4" thickTop="1" thickBot="1" x14ac:dyDescent="0.25">
      <c r="A77" s="31" t="s">
        <v>205</v>
      </c>
      <c r="B77" s="27">
        <v>3220</v>
      </c>
      <c r="C77" s="27">
        <v>550</v>
      </c>
      <c r="D77" s="48">
        <f>SUM([1]Ф.2.1:Ф.2.50!D77)</f>
        <v>0</v>
      </c>
      <c r="E77" s="48">
        <f>SUM([1]Ф.2.1:Ф.2.50!E77)</f>
        <v>0</v>
      </c>
      <c r="F77" s="48">
        <f>SUM([1]Ф.2.1:Ф.2.50!F77)</f>
        <v>0</v>
      </c>
      <c r="G77" s="48">
        <f>SUM([1]Ф.2.1:Ф.2.50!G77)</f>
        <v>0</v>
      </c>
      <c r="H77" s="48">
        <f>SUM([1]Ф.2.1:Ф.2.50!H77)</f>
        <v>0</v>
      </c>
      <c r="I77" s="48">
        <f>SUM([1]Ф.2.1:Ф.2.50!J77)</f>
        <v>0</v>
      </c>
      <c r="J77" s="41"/>
      <c r="K77" s="41"/>
    </row>
    <row r="78" spans="1:11" ht="21.6" thickTop="1" thickBot="1" x14ac:dyDescent="0.25">
      <c r="A78" s="26" t="s">
        <v>206</v>
      </c>
      <c r="B78" s="27">
        <v>3230</v>
      </c>
      <c r="C78" s="27">
        <v>560</v>
      </c>
      <c r="D78" s="48">
        <f>SUM([1]Ф.2.1:Ф.2.50!D78)</f>
        <v>0</v>
      </c>
      <c r="E78" s="48">
        <f>SUM([1]Ф.2.1:Ф.2.50!E78)</f>
        <v>0</v>
      </c>
      <c r="F78" s="48">
        <f>SUM([1]Ф.2.1:Ф.2.50!F78)</f>
        <v>0</v>
      </c>
      <c r="G78" s="48">
        <f>SUM([1]Ф.2.1:Ф.2.50!G78)</f>
        <v>0</v>
      </c>
      <c r="H78" s="48">
        <f>SUM([1]Ф.2.1:Ф.2.50!H78)</f>
        <v>0</v>
      </c>
      <c r="I78" s="48">
        <f>SUM([1]Ф.2.1:Ф.2.50!J78)</f>
        <v>0</v>
      </c>
      <c r="J78" s="41"/>
      <c r="K78" s="41"/>
    </row>
    <row r="79" spans="1:11" ht="11.4" thickTop="1" thickBot="1" x14ac:dyDescent="0.25">
      <c r="A79" s="31" t="s">
        <v>207</v>
      </c>
      <c r="B79" s="27">
        <v>3240</v>
      </c>
      <c r="C79" s="27">
        <v>570</v>
      </c>
      <c r="D79" s="48">
        <f>SUM([1]Ф.2.1:Ф.2.50!D79)</f>
        <v>0</v>
      </c>
      <c r="E79" s="48">
        <f>SUM([1]Ф.2.1:Ф.2.50!E79)</f>
        <v>0</v>
      </c>
      <c r="F79" s="48">
        <f>SUM([1]Ф.2.1:Ф.2.50!F79)</f>
        <v>0</v>
      </c>
      <c r="G79" s="48">
        <f>SUM([1]Ф.2.1:Ф.2.50!G79)</f>
        <v>0</v>
      </c>
      <c r="H79" s="48">
        <f>SUM([1]Ф.2.1:Ф.2.50!H79)</f>
        <v>0</v>
      </c>
      <c r="I79" s="48">
        <f>SUM([1]Ф.2.1:Ф.2.50!J79)</f>
        <v>0</v>
      </c>
      <c r="J79" s="41"/>
      <c r="K79" s="41"/>
    </row>
    <row r="80" spans="1:11" ht="11.4" thickTop="1" thickBot="1" x14ac:dyDescent="0.25">
      <c r="A80" s="23" t="s">
        <v>116</v>
      </c>
      <c r="B80" s="23">
        <v>4100</v>
      </c>
      <c r="C80" s="23">
        <v>580</v>
      </c>
      <c r="D80" s="48">
        <f>SUM([1]Ф.2.1:Ф.2.50!D80)</f>
        <v>0</v>
      </c>
      <c r="E80" s="48">
        <f>SUM([1]Ф.2.1:Ф.2.50!E80)</f>
        <v>0</v>
      </c>
      <c r="F80" s="48">
        <f>SUM([1]Ф.2.1:Ф.2.50!F80)</f>
        <v>0</v>
      </c>
      <c r="G80" s="48">
        <f>SUM([1]Ф.2.1:Ф.2.50!G80)</f>
        <v>0</v>
      </c>
      <c r="H80" s="48">
        <f>SUM([1]Ф.2.1:Ф.2.50!H80)</f>
        <v>0</v>
      </c>
      <c r="I80" s="48">
        <f>SUM([1]Ф.2.1:Ф.2.50!J80)</f>
        <v>0</v>
      </c>
      <c r="J80" s="41"/>
      <c r="K80" s="41"/>
    </row>
    <row r="81" spans="1:11" ht="11.4" thickTop="1" thickBot="1" x14ac:dyDescent="0.25">
      <c r="A81" s="26" t="s">
        <v>235</v>
      </c>
      <c r="B81" s="27">
        <v>4110</v>
      </c>
      <c r="C81" s="27">
        <v>590</v>
      </c>
      <c r="D81" s="48">
        <f>SUM([1]Ф.2.1:Ф.2.50!D81)</f>
        <v>0</v>
      </c>
      <c r="E81" s="48">
        <f>SUM([1]Ф.2.1:Ф.2.50!E81)</f>
        <v>0</v>
      </c>
      <c r="F81" s="48">
        <f>SUM([1]Ф.2.1:Ф.2.50!F81)</f>
        <v>0</v>
      </c>
      <c r="G81" s="48">
        <f>SUM([1]Ф.2.1:Ф.2.50!G81)</f>
        <v>0</v>
      </c>
      <c r="H81" s="48">
        <f>SUM([1]Ф.2.1:Ф.2.50!H81)</f>
        <v>0</v>
      </c>
      <c r="I81" s="48">
        <f>SUM([1]Ф.2.1:Ф.2.50!J81)</f>
        <v>0</v>
      </c>
      <c r="J81" s="41"/>
      <c r="K81" s="41"/>
    </row>
    <row r="82" spans="1:11" ht="11.4" thickTop="1" thickBot="1" x14ac:dyDescent="0.25">
      <c r="A82" s="29" t="s">
        <v>236</v>
      </c>
      <c r="B82" s="75">
        <v>4111</v>
      </c>
      <c r="C82" s="75">
        <v>600</v>
      </c>
      <c r="D82" s="48">
        <f>SUM([1]Ф.2.1:Ф.2.50!D82)</f>
        <v>0</v>
      </c>
      <c r="E82" s="48">
        <f>SUM([1]Ф.2.1:Ф.2.50!E82)</f>
        <v>0</v>
      </c>
      <c r="F82" s="48">
        <f>SUM([1]Ф.2.1:Ф.2.50!F82)</f>
        <v>0</v>
      </c>
      <c r="G82" s="48">
        <f>SUM([1]Ф.2.1:Ф.2.50!G82)</f>
        <v>0</v>
      </c>
      <c r="H82" s="48">
        <f>SUM([1]Ф.2.1:Ф.2.50!H82)</f>
        <v>0</v>
      </c>
      <c r="I82" s="48">
        <f>SUM([1]Ф.2.1:Ф.2.50!J82)</f>
        <v>0</v>
      </c>
      <c r="J82" s="41"/>
      <c r="K82" s="41"/>
    </row>
    <row r="83" spans="1:11" ht="11.4" thickTop="1" thickBot="1" x14ac:dyDescent="0.25">
      <c r="A83" s="29" t="s">
        <v>237</v>
      </c>
      <c r="B83" s="75">
        <v>4112</v>
      </c>
      <c r="C83" s="75">
        <v>610</v>
      </c>
      <c r="D83" s="48">
        <f>SUM([1]Ф.2.1:Ф.2.50!D83)</f>
        <v>0</v>
      </c>
      <c r="E83" s="48">
        <f>SUM([1]Ф.2.1:Ф.2.50!E83)</f>
        <v>0</v>
      </c>
      <c r="F83" s="48">
        <f>SUM([1]Ф.2.1:Ф.2.50!F83)</f>
        <v>0</v>
      </c>
      <c r="G83" s="48">
        <f>SUM([1]Ф.2.1:Ф.2.50!G83)</f>
        <v>0</v>
      </c>
      <c r="H83" s="48">
        <f>SUM([1]Ф.2.1:Ф.2.50!H83)</f>
        <v>0</v>
      </c>
      <c r="I83" s="48">
        <f>SUM([1]Ф.2.1:Ф.2.50!J83)</f>
        <v>0</v>
      </c>
      <c r="J83" s="41"/>
      <c r="K83" s="41"/>
    </row>
    <row r="84" spans="1:11" ht="14.4" thickTop="1" thickBot="1" x14ac:dyDescent="0.25">
      <c r="A84" s="64" t="s">
        <v>238</v>
      </c>
      <c r="B84" s="75">
        <v>4113</v>
      </c>
      <c r="C84" s="75">
        <v>620</v>
      </c>
      <c r="D84" s="48">
        <f>SUM([1]Ф.2.1:Ф.2.50!D84)</f>
        <v>0</v>
      </c>
      <c r="E84" s="48">
        <f>SUM([1]Ф.2.1:Ф.2.50!E84)</f>
        <v>0</v>
      </c>
      <c r="F84" s="48">
        <f>SUM([1]Ф.2.1:Ф.2.50!F84)</f>
        <v>0</v>
      </c>
      <c r="G84" s="48">
        <f>SUM([1]Ф.2.1:Ф.2.50!G84)</f>
        <v>0</v>
      </c>
      <c r="H84" s="48">
        <f>SUM([1]Ф.2.1:Ф.2.50!H84)</f>
        <v>0</v>
      </c>
      <c r="I84" s="48">
        <f>SUM([1]Ф.2.1:Ф.2.50!J84)</f>
        <v>0</v>
      </c>
      <c r="J84" s="41"/>
      <c r="K84" s="41"/>
    </row>
    <row r="85" spans="1:11" ht="11.4" thickTop="1" thickBot="1" x14ac:dyDescent="0.25">
      <c r="A85" s="23" t="s">
        <v>117</v>
      </c>
      <c r="B85" s="23">
        <v>4200</v>
      </c>
      <c r="C85" s="23">
        <v>630</v>
      </c>
      <c r="D85" s="48">
        <f>SUM([1]Ф.2.1:Ф.2.50!D85)</f>
        <v>0</v>
      </c>
      <c r="E85" s="48">
        <f>SUM([1]Ф.2.1:Ф.2.50!E85)</f>
        <v>0</v>
      </c>
      <c r="F85" s="48">
        <f>SUM([1]Ф.2.1:Ф.2.50!F85)</f>
        <v>0</v>
      </c>
      <c r="G85" s="48">
        <f>SUM([1]Ф.2.1:Ф.2.50!G85)</f>
        <v>0</v>
      </c>
      <c r="H85" s="48">
        <f>SUM([1]Ф.2.1:Ф.2.50!H85)</f>
        <v>0</v>
      </c>
      <c r="I85" s="48">
        <f>SUM([1]Ф.2.1:Ф.2.50!J85)</f>
        <v>0</v>
      </c>
      <c r="J85" s="41"/>
      <c r="K85" s="41"/>
    </row>
    <row r="86" spans="1:11" ht="11.4" thickTop="1" thickBot="1" x14ac:dyDescent="0.25">
      <c r="A86" s="26" t="s">
        <v>239</v>
      </c>
      <c r="B86" s="27">
        <v>4210</v>
      </c>
      <c r="C86" s="27">
        <v>640</v>
      </c>
      <c r="D86" s="48">
        <f>SUM([1]Ф.2.1:Ф.2.50!D86)</f>
        <v>0</v>
      </c>
      <c r="E86" s="48">
        <f>SUM([1]Ф.2.1:Ф.2.50!E86)</f>
        <v>0</v>
      </c>
      <c r="F86" s="48">
        <f>SUM([1]Ф.2.1:Ф.2.50!F86)</f>
        <v>0</v>
      </c>
      <c r="G86" s="48">
        <f>SUM([1]Ф.2.1:Ф.2.50!G86)</f>
        <v>0</v>
      </c>
      <c r="H86" s="48">
        <f>SUM([1]Ф.2.1:Ф.2.50!H86)</f>
        <v>0</v>
      </c>
      <c r="I86" s="48">
        <f>SUM([1]Ф.2.1:Ф.2.50!J86)</f>
        <v>0</v>
      </c>
      <c r="J86" s="41"/>
      <c r="K86" s="41"/>
    </row>
    <row r="87" spans="1:11" ht="11.4" thickTop="1" thickBot="1" x14ac:dyDescent="0.25">
      <c r="A87" s="29" t="s">
        <v>247</v>
      </c>
      <c r="B87" s="75">
        <v>5000</v>
      </c>
      <c r="C87" s="75">
        <v>650</v>
      </c>
      <c r="D87" s="62" t="s">
        <v>248</v>
      </c>
      <c r="E87" s="48">
        <v>14186320</v>
      </c>
      <c r="F87" s="65" t="s">
        <v>248</v>
      </c>
      <c r="G87" s="65" t="s">
        <v>248</v>
      </c>
      <c r="H87" s="65" t="s">
        <v>248</v>
      </c>
      <c r="I87" s="49" t="s">
        <v>248</v>
      </c>
      <c r="J87" s="41"/>
      <c r="K87" s="41"/>
    </row>
    <row r="88" spans="1:11" ht="11.4" thickTop="1" thickBot="1" x14ac:dyDescent="0.25">
      <c r="A88" s="29" t="s">
        <v>113</v>
      </c>
      <c r="B88" s="75">
        <v>9000</v>
      </c>
      <c r="C88" s="75">
        <v>660</v>
      </c>
      <c r="D88" s="48">
        <f>SUM([1]Ф.2.1:Ф.2.50!D88)</f>
        <v>0</v>
      </c>
      <c r="E88" s="48">
        <f>SUM([1]Ф.2.1:Ф.2.50!E88)</f>
        <v>0</v>
      </c>
      <c r="F88" s="48">
        <f>SUM([1]Ф.2.1:Ф.2.50!F88)</f>
        <v>0</v>
      </c>
      <c r="G88" s="48">
        <f>SUM([1]Ф.2.1:Ф.2.50!G88)</f>
        <v>0</v>
      </c>
      <c r="H88" s="48">
        <f>SUM([1]Ф.2.1:Ф.2.50!H88)</f>
        <v>0</v>
      </c>
      <c r="I88" s="48">
        <f>SUM([1]Ф.2.1:Ф.2.50!J88)</f>
        <v>0</v>
      </c>
      <c r="J88" s="41"/>
      <c r="K88" s="41"/>
    </row>
    <row r="89" spans="1:11" ht="10.8" thickTop="1" x14ac:dyDescent="0.2">
      <c r="A89" s="129"/>
      <c r="B89" s="130"/>
      <c r="C89" s="130">
        <v>650</v>
      </c>
      <c r="D89" s="131"/>
      <c r="E89" s="131"/>
      <c r="F89" s="131"/>
      <c r="G89" s="131"/>
      <c r="H89" s="131"/>
      <c r="I89" s="131"/>
      <c r="J89" s="41"/>
      <c r="K89" s="41"/>
    </row>
    <row r="90" spans="1:11" ht="12.6" x14ac:dyDescent="0.2">
      <c r="A90" s="43" t="s">
        <v>259</v>
      </c>
      <c r="B90" s="55"/>
      <c r="C90" s="55"/>
      <c r="D90" s="73"/>
      <c r="E90" s="73"/>
      <c r="F90" s="55"/>
      <c r="G90" s="55"/>
      <c r="H90" s="55"/>
      <c r="I90" s="55"/>
      <c r="J90" s="55"/>
      <c r="K90" s="55"/>
    </row>
    <row r="91" spans="1:11" ht="13.8" x14ac:dyDescent="0.25">
      <c r="A91" s="54" t="s">
        <v>344</v>
      </c>
      <c r="B91" s="39"/>
      <c r="C91" s="54"/>
      <c r="D91" s="345"/>
      <c r="E91" s="345"/>
      <c r="F91" s="54"/>
      <c r="G91" s="346" t="s">
        <v>345</v>
      </c>
      <c r="H91" s="346"/>
      <c r="I91" s="39"/>
      <c r="J91" s="39"/>
      <c r="K91" s="39"/>
    </row>
    <row r="92" spans="1:11" ht="13.8" x14ac:dyDescent="0.25">
      <c r="A92" s="39"/>
      <c r="B92" s="54"/>
      <c r="C92" s="54"/>
      <c r="D92" s="342" t="s">
        <v>208</v>
      </c>
      <c r="E92" s="342"/>
      <c r="F92" s="54"/>
      <c r="G92" s="343"/>
      <c r="H92" s="343"/>
      <c r="I92" s="39"/>
      <c r="J92" s="39"/>
      <c r="K92" s="39"/>
    </row>
    <row r="93" spans="1:11" ht="13.8" x14ac:dyDescent="0.25">
      <c r="A93" s="54" t="s">
        <v>354</v>
      </c>
      <c r="B93" s="39"/>
      <c r="C93" s="54"/>
      <c r="D93" s="347"/>
      <c r="E93" s="347"/>
      <c r="F93" s="54"/>
      <c r="G93" s="346" t="s">
        <v>346</v>
      </c>
      <c r="H93" s="346"/>
      <c r="I93" s="39"/>
      <c r="J93" s="39"/>
      <c r="K93" s="39"/>
    </row>
    <row r="94" spans="1:11" ht="13.8" x14ac:dyDescent="0.25">
      <c r="A94" s="132" t="s">
        <v>387</v>
      </c>
      <c r="B94" s="39"/>
      <c r="C94" s="54"/>
      <c r="D94" s="342" t="s">
        <v>208</v>
      </c>
      <c r="E94" s="342"/>
      <c r="F94" s="39"/>
      <c r="G94" s="343"/>
      <c r="H94" s="343"/>
      <c r="I94" s="39"/>
      <c r="J94" s="39"/>
      <c r="K94" s="39"/>
    </row>
    <row r="95" spans="1:11" ht="13.8" x14ac:dyDescent="0.25">
      <c r="A95" s="41"/>
      <c r="B95" s="39"/>
      <c r="C95" s="39"/>
      <c r="D95" s="39"/>
      <c r="E95" s="39"/>
      <c r="F95" s="39"/>
      <c r="G95" s="39"/>
      <c r="H95" s="39"/>
      <c r="I95" s="39"/>
      <c r="J95" s="39"/>
      <c r="K95" s="39"/>
    </row>
  </sheetData>
  <mergeCells count="33">
    <mergeCell ref="A14:C14"/>
    <mergeCell ref="E14:I14"/>
    <mergeCell ref="G1:I3"/>
    <mergeCell ref="A4:I4"/>
    <mergeCell ref="A5:F5"/>
    <mergeCell ref="A6:I6"/>
    <mergeCell ref="B9:G9"/>
    <mergeCell ref="B10:G10"/>
    <mergeCell ref="B11:G11"/>
    <mergeCell ref="A12:C12"/>
    <mergeCell ref="E12:H12"/>
    <mergeCell ref="A13:C13"/>
    <mergeCell ref="E13:I13"/>
    <mergeCell ref="A15:C15"/>
    <mergeCell ref="E15:I15"/>
    <mergeCell ref="A18:K18"/>
    <mergeCell ref="A19:A21"/>
    <mergeCell ref="B19:B21"/>
    <mergeCell ref="C19:C21"/>
    <mergeCell ref="D19:D21"/>
    <mergeCell ref="E19:E21"/>
    <mergeCell ref="F19:F21"/>
    <mergeCell ref="G19:G21"/>
    <mergeCell ref="I19:I21"/>
    <mergeCell ref="D94:E94"/>
    <mergeCell ref="G94:H94"/>
    <mergeCell ref="H19:H21"/>
    <mergeCell ref="D91:E91"/>
    <mergeCell ref="G91:H91"/>
    <mergeCell ref="D92:E92"/>
    <mergeCell ref="G92:H92"/>
    <mergeCell ref="D93:E93"/>
    <mergeCell ref="G93:H9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opLeftCell="A13" workbookViewId="0">
      <selection activeCell="D96" sqref="D96"/>
    </sheetView>
  </sheetViews>
  <sheetFormatPr defaultRowHeight="10.199999999999999" x14ac:dyDescent="0.2"/>
  <cols>
    <col min="1" max="1" width="32.85546875" customWidth="1"/>
    <col min="2" max="2" width="19.42578125" customWidth="1"/>
    <col min="4" max="4" width="12.42578125" customWidth="1"/>
    <col min="5" max="5" width="12.28515625" customWidth="1"/>
    <col min="10" max="10" width="10.85546875" customWidth="1"/>
    <col min="17" max="17" width="11.140625" customWidth="1"/>
    <col min="18" max="18" width="14.7109375" customWidth="1"/>
    <col min="19" max="19" width="14.140625" customWidth="1"/>
  </cols>
  <sheetData>
    <row r="1" spans="1:19" ht="13.8" x14ac:dyDescent="0.25">
      <c r="A1" s="201"/>
      <c r="B1" s="201"/>
      <c r="C1" s="201"/>
      <c r="D1" s="201"/>
      <c r="E1" s="201"/>
      <c r="F1" s="201"/>
      <c r="G1" s="201"/>
      <c r="H1" s="201"/>
      <c r="I1" s="201"/>
      <c r="J1" s="362" t="s">
        <v>374</v>
      </c>
      <c r="K1" s="362"/>
      <c r="L1" s="362"/>
      <c r="M1" s="362"/>
      <c r="N1" s="362"/>
      <c r="O1" s="362"/>
      <c r="P1" s="362"/>
      <c r="Q1" s="362"/>
      <c r="R1" s="362"/>
      <c r="S1" s="362"/>
    </row>
    <row r="2" spans="1:19" ht="13.8" x14ac:dyDescent="0.25">
      <c r="A2" s="201"/>
      <c r="B2" s="201"/>
      <c r="C2" s="201"/>
      <c r="D2" s="201"/>
      <c r="E2" s="201"/>
      <c r="F2" s="201"/>
      <c r="G2" s="201"/>
      <c r="H2" s="201"/>
      <c r="I2" s="201"/>
      <c r="J2" s="362"/>
      <c r="K2" s="362"/>
      <c r="L2" s="362"/>
      <c r="M2" s="362"/>
      <c r="N2" s="362"/>
      <c r="O2" s="362"/>
      <c r="P2" s="362"/>
      <c r="Q2" s="362"/>
      <c r="R2" s="362"/>
      <c r="S2" s="362"/>
    </row>
    <row r="3" spans="1:19" ht="13.8" x14ac:dyDescent="0.25">
      <c r="A3" s="363" t="s">
        <v>126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</row>
    <row r="4" spans="1:19" ht="13.8" x14ac:dyDescent="0.25">
      <c r="A4" s="366" t="s">
        <v>375</v>
      </c>
      <c r="B4" s="366"/>
      <c r="C4" s="366"/>
      <c r="D4" s="366"/>
      <c r="E4" s="366"/>
      <c r="F4" s="366"/>
      <c r="G4" s="366"/>
      <c r="H4" s="366"/>
      <c r="I4" s="366"/>
      <c r="J4" s="366"/>
      <c r="K4" s="266"/>
      <c r="L4" s="213" t="s">
        <v>376</v>
      </c>
      <c r="M4" s="231"/>
      <c r="N4" s="231"/>
      <c r="O4" s="208" t="s">
        <v>360</v>
      </c>
      <c r="P4" s="208"/>
      <c r="Q4" s="208"/>
      <c r="R4" s="208"/>
      <c r="S4" s="208"/>
    </row>
    <row r="5" spans="1:19" ht="13.8" x14ac:dyDescent="0.25">
      <c r="A5" s="209"/>
      <c r="B5" s="209"/>
      <c r="C5" s="209"/>
      <c r="D5" s="209"/>
      <c r="E5" s="209"/>
      <c r="F5" s="231"/>
      <c r="G5" s="232"/>
      <c r="H5" s="232"/>
      <c r="I5" s="201"/>
      <c r="J5" s="231"/>
      <c r="K5" s="231"/>
      <c r="L5" s="208"/>
      <c r="M5" s="208"/>
      <c r="N5" s="208"/>
      <c r="O5" s="208"/>
      <c r="P5" s="208"/>
      <c r="Q5" s="208"/>
      <c r="R5" s="208"/>
      <c r="S5" s="208"/>
    </row>
    <row r="6" spans="1:19" ht="13.8" x14ac:dyDescent="0.25">
      <c r="A6" s="363" t="s">
        <v>388</v>
      </c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</row>
    <row r="7" spans="1:19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</row>
    <row r="8" spans="1:19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367" t="s">
        <v>127</v>
      </c>
      <c r="S8" s="367"/>
    </row>
    <row r="9" spans="1:19" ht="12" x14ac:dyDescent="0.25">
      <c r="A9" s="211" t="s">
        <v>4</v>
      </c>
      <c r="B9" s="390" t="s">
        <v>361</v>
      </c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88" t="s">
        <v>5</v>
      </c>
      <c r="O9" s="388"/>
      <c r="P9" s="251"/>
      <c r="Q9" s="202"/>
      <c r="R9" s="383" t="s">
        <v>6</v>
      </c>
      <c r="S9" s="383"/>
    </row>
    <row r="10" spans="1:19" ht="12.6" x14ac:dyDescent="0.2">
      <c r="A10" s="203" t="s">
        <v>7</v>
      </c>
      <c r="B10" s="391" t="s">
        <v>334</v>
      </c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88" t="s">
        <v>362</v>
      </c>
      <c r="O10" s="388"/>
      <c r="P10" s="252"/>
      <c r="Q10" s="202"/>
      <c r="R10" s="384" t="s">
        <v>348</v>
      </c>
      <c r="S10" s="384"/>
    </row>
    <row r="11" spans="1:19" ht="26.4" customHeight="1" x14ac:dyDescent="0.2">
      <c r="A11" s="203" t="s">
        <v>8</v>
      </c>
      <c r="B11" s="391" t="s">
        <v>9</v>
      </c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89" t="s">
        <v>363</v>
      </c>
      <c r="O11" s="389"/>
      <c r="P11" s="252"/>
      <c r="Q11" s="202"/>
      <c r="R11" s="384">
        <v>420</v>
      </c>
      <c r="S11" s="384"/>
    </row>
    <row r="12" spans="1:19" ht="14.4" customHeight="1" x14ac:dyDescent="0.2">
      <c r="A12" s="364" t="s">
        <v>128</v>
      </c>
      <c r="B12" s="364"/>
      <c r="C12" s="364"/>
      <c r="D12" s="364"/>
      <c r="E12" s="392" t="s">
        <v>335</v>
      </c>
      <c r="F12" s="392"/>
      <c r="G12" s="386" t="e">
        <v>#N/A</v>
      </c>
      <c r="H12" s="386"/>
      <c r="I12" s="386"/>
      <c r="J12" s="386"/>
      <c r="K12" s="386"/>
      <c r="L12" s="386"/>
      <c r="M12" s="386"/>
      <c r="N12" s="386"/>
      <c r="O12" s="386"/>
      <c r="P12" s="386"/>
      <c r="Q12" s="229"/>
      <c r="R12" s="229"/>
      <c r="S12" s="230"/>
    </row>
    <row r="13" spans="1:19" ht="14.4" customHeight="1" x14ac:dyDescent="0.35">
      <c r="A13" s="364" t="s">
        <v>129</v>
      </c>
      <c r="B13" s="364"/>
      <c r="C13" s="364"/>
      <c r="D13" s="364"/>
      <c r="E13" s="393"/>
      <c r="F13" s="393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365"/>
      <c r="S13" s="365"/>
    </row>
    <row r="14" spans="1:19" ht="10.199999999999999" customHeight="1" x14ac:dyDescent="0.2">
      <c r="A14" s="364" t="s">
        <v>130</v>
      </c>
      <c r="B14" s="364"/>
      <c r="C14" s="364"/>
      <c r="D14" s="364"/>
      <c r="E14" s="394" t="s">
        <v>365</v>
      </c>
      <c r="F14" s="394"/>
      <c r="G14" s="385" t="s">
        <v>366</v>
      </c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</row>
    <row r="15" spans="1:19" ht="21.6" customHeight="1" x14ac:dyDescent="0.35">
      <c r="A15" s="364" t="s">
        <v>261</v>
      </c>
      <c r="B15" s="364"/>
      <c r="C15" s="364"/>
      <c r="D15" s="364"/>
      <c r="E15" s="393"/>
      <c r="F15" s="393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</row>
    <row r="16" spans="1:19" ht="39.6" customHeight="1" x14ac:dyDescent="0.2">
      <c r="A16" s="210" t="s">
        <v>356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</row>
    <row r="17" spans="1:19" ht="10.8" thickBot="1" x14ac:dyDescent="0.25">
      <c r="A17" s="204" t="s">
        <v>132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</row>
    <row r="18" spans="1:19" ht="18" customHeight="1" thickTop="1" thickBot="1" x14ac:dyDescent="0.25">
      <c r="A18" s="370" t="s">
        <v>134</v>
      </c>
      <c r="B18" s="370" t="s">
        <v>377</v>
      </c>
      <c r="C18" s="370" t="s">
        <v>17</v>
      </c>
      <c r="D18" s="370" t="s">
        <v>249</v>
      </c>
      <c r="E18" s="370" t="s">
        <v>212</v>
      </c>
      <c r="F18" s="370"/>
      <c r="G18" s="370" t="s">
        <v>213</v>
      </c>
      <c r="H18" s="370" t="s">
        <v>260</v>
      </c>
      <c r="I18" s="370" t="s">
        <v>378</v>
      </c>
      <c r="J18" s="371" t="s">
        <v>321</v>
      </c>
      <c r="K18" s="372"/>
      <c r="L18" s="370" t="s">
        <v>215</v>
      </c>
      <c r="M18" s="370"/>
      <c r="N18" s="370"/>
      <c r="O18" s="370"/>
      <c r="P18" s="370" t="s">
        <v>379</v>
      </c>
      <c r="Q18" s="370"/>
      <c r="R18" s="370" t="s">
        <v>216</v>
      </c>
      <c r="S18" s="370"/>
    </row>
    <row r="19" spans="1:19" ht="11.4" thickTop="1" thickBot="1" x14ac:dyDescent="0.25">
      <c r="A19" s="370"/>
      <c r="B19" s="370"/>
      <c r="C19" s="370"/>
      <c r="D19" s="370"/>
      <c r="E19" s="370" t="s">
        <v>143</v>
      </c>
      <c r="F19" s="381" t="s">
        <v>217</v>
      </c>
      <c r="G19" s="370"/>
      <c r="H19" s="370"/>
      <c r="I19" s="370"/>
      <c r="J19" s="373" t="s">
        <v>143</v>
      </c>
      <c r="K19" s="376" t="s">
        <v>380</v>
      </c>
      <c r="L19" s="370" t="s">
        <v>143</v>
      </c>
      <c r="M19" s="370" t="s">
        <v>250</v>
      </c>
      <c r="N19" s="370"/>
      <c r="O19" s="370"/>
      <c r="P19" s="370" t="s">
        <v>143</v>
      </c>
      <c r="Q19" s="382" t="s">
        <v>381</v>
      </c>
      <c r="R19" s="370"/>
      <c r="S19" s="370"/>
    </row>
    <row r="20" spans="1:19" ht="18" customHeight="1" thickTop="1" thickBot="1" x14ac:dyDescent="0.25">
      <c r="A20" s="370"/>
      <c r="B20" s="370"/>
      <c r="C20" s="370"/>
      <c r="D20" s="370"/>
      <c r="E20" s="370"/>
      <c r="F20" s="381"/>
      <c r="G20" s="370"/>
      <c r="H20" s="370"/>
      <c r="I20" s="370"/>
      <c r="J20" s="374"/>
      <c r="K20" s="377"/>
      <c r="L20" s="370"/>
      <c r="M20" s="381" t="s">
        <v>389</v>
      </c>
      <c r="N20" s="381" t="s">
        <v>251</v>
      </c>
      <c r="O20" s="381"/>
      <c r="P20" s="370"/>
      <c r="Q20" s="382"/>
      <c r="R20" s="382" t="s">
        <v>143</v>
      </c>
      <c r="S20" s="381" t="s">
        <v>252</v>
      </c>
    </row>
    <row r="21" spans="1:19" ht="40.200000000000003" thickTop="1" thickBot="1" x14ac:dyDescent="0.25">
      <c r="A21" s="370"/>
      <c r="B21" s="370"/>
      <c r="C21" s="370"/>
      <c r="D21" s="370"/>
      <c r="E21" s="370"/>
      <c r="F21" s="381"/>
      <c r="G21" s="370"/>
      <c r="H21" s="370"/>
      <c r="I21" s="370"/>
      <c r="J21" s="375"/>
      <c r="K21" s="378"/>
      <c r="L21" s="370"/>
      <c r="M21" s="381"/>
      <c r="N21" s="238" t="s">
        <v>143</v>
      </c>
      <c r="O21" s="259" t="s">
        <v>245</v>
      </c>
      <c r="P21" s="370"/>
      <c r="Q21" s="382"/>
      <c r="R21" s="382"/>
      <c r="S21" s="381"/>
    </row>
    <row r="22" spans="1:19" ht="11.4" thickTop="1" thickBot="1" x14ac:dyDescent="0.25">
      <c r="A22" s="237">
        <v>1</v>
      </c>
      <c r="B22" s="237">
        <v>2</v>
      </c>
      <c r="C22" s="237">
        <v>3</v>
      </c>
      <c r="D22" s="237">
        <v>4</v>
      </c>
      <c r="E22" s="237">
        <v>5</v>
      </c>
      <c r="F22" s="237">
        <v>6</v>
      </c>
      <c r="G22" s="237">
        <v>7</v>
      </c>
      <c r="H22" s="237">
        <v>8</v>
      </c>
      <c r="I22" s="237">
        <v>9</v>
      </c>
      <c r="J22" s="237">
        <v>9</v>
      </c>
      <c r="K22" s="237">
        <v>10</v>
      </c>
      <c r="L22" s="237">
        <v>11</v>
      </c>
      <c r="M22" s="237">
        <v>12</v>
      </c>
      <c r="N22" s="237">
        <v>13</v>
      </c>
      <c r="O22" s="237">
        <v>14</v>
      </c>
      <c r="P22" s="237">
        <v>16</v>
      </c>
      <c r="Q22" s="237">
        <v>17</v>
      </c>
      <c r="R22" s="237">
        <v>16</v>
      </c>
      <c r="S22" s="237">
        <v>17</v>
      </c>
    </row>
    <row r="23" spans="1:19" ht="19.2" customHeight="1" thickTop="1" thickBot="1" x14ac:dyDescent="0.25">
      <c r="A23" s="237" t="s">
        <v>219</v>
      </c>
      <c r="B23" s="242" t="s">
        <v>149</v>
      </c>
      <c r="C23" s="253" t="s">
        <v>150</v>
      </c>
      <c r="D23" s="236">
        <v>148178</v>
      </c>
      <c r="E23" s="236">
        <v>1274258.21</v>
      </c>
      <c r="F23" s="236">
        <v>0</v>
      </c>
      <c r="G23" s="236">
        <v>0</v>
      </c>
      <c r="H23" s="236">
        <v>0</v>
      </c>
      <c r="I23" s="236">
        <v>0</v>
      </c>
      <c r="J23" s="236">
        <v>47232.02</v>
      </c>
      <c r="K23" s="236">
        <v>18978</v>
      </c>
      <c r="L23" s="260" t="s">
        <v>149</v>
      </c>
      <c r="M23" s="260" t="s">
        <v>149</v>
      </c>
      <c r="N23" s="260" t="s">
        <v>149</v>
      </c>
      <c r="O23" s="260" t="s">
        <v>149</v>
      </c>
      <c r="P23" s="260" t="s">
        <v>149</v>
      </c>
      <c r="Q23" s="260" t="s">
        <v>149</v>
      </c>
      <c r="R23" s="236">
        <v>1290512.23</v>
      </c>
      <c r="S23" s="236">
        <v>0</v>
      </c>
    </row>
    <row r="24" spans="1:19" ht="32.4" customHeight="1" thickTop="1" thickBot="1" x14ac:dyDescent="0.25">
      <c r="A24" s="261" t="s">
        <v>253</v>
      </c>
      <c r="B24" s="242" t="s">
        <v>149</v>
      </c>
      <c r="C24" s="253" t="s">
        <v>151</v>
      </c>
      <c r="D24" s="236">
        <v>0</v>
      </c>
      <c r="E24" s="260" t="s">
        <v>149</v>
      </c>
      <c r="F24" s="260" t="s">
        <v>149</v>
      </c>
      <c r="G24" s="260" t="s">
        <v>149</v>
      </c>
      <c r="H24" s="260" t="s">
        <v>149</v>
      </c>
      <c r="I24" s="236">
        <v>0</v>
      </c>
      <c r="J24" s="236">
        <v>0</v>
      </c>
      <c r="K24" s="236">
        <v>0</v>
      </c>
      <c r="L24" s="260" t="s">
        <v>149</v>
      </c>
      <c r="M24" s="260" t="s">
        <v>149</v>
      </c>
      <c r="N24" s="260" t="s">
        <v>149</v>
      </c>
      <c r="O24" s="260" t="s">
        <v>149</v>
      </c>
      <c r="P24" s="260" t="s">
        <v>149</v>
      </c>
      <c r="Q24" s="260" t="s">
        <v>149</v>
      </c>
      <c r="R24" s="260" t="s">
        <v>149</v>
      </c>
      <c r="S24" s="260" t="s">
        <v>149</v>
      </c>
    </row>
    <row r="25" spans="1:19" ht="24" customHeight="1" thickTop="1" thickBot="1" x14ac:dyDescent="0.25">
      <c r="A25" s="262" t="s">
        <v>254</v>
      </c>
      <c r="B25" s="242" t="s">
        <v>149</v>
      </c>
      <c r="C25" s="253" t="s">
        <v>153</v>
      </c>
      <c r="D25" s="236"/>
      <c r="E25" s="260" t="s">
        <v>149</v>
      </c>
      <c r="F25" s="260" t="s">
        <v>149</v>
      </c>
      <c r="G25" s="260" t="s">
        <v>149</v>
      </c>
      <c r="H25" s="260" t="s">
        <v>149</v>
      </c>
      <c r="I25" s="236">
        <v>0</v>
      </c>
      <c r="J25" s="236">
        <v>0</v>
      </c>
      <c r="K25" s="236">
        <v>0</v>
      </c>
      <c r="L25" s="260" t="s">
        <v>149</v>
      </c>
      <c r="M25" s="260" t="s">
        <v>149</v>
      </c>
      <c r="N25" s="260" t="s">
        <v>149</v>
      </c>
      <c r="O25" s="260" t="s">
        <v>149</v>
      </c>
      <c r="P25" s="260" t="s">
        <v>149</v>
      </c>
      <c r="Q25" s="260" t="s">
        <v>149</v>
      </c>
      <c r="R25" s="260" t="s">
        <v>149</v>
      </c>
      <c r="S25" s="260" t="s">
        <v>149</v>
      </c>
    </row>
    <row r="26" spans="1:19" ht="41.4" customHeight="1" thickTop="1" thickBot="1" x14ac:dyDescent="0.25">
      <c r="A26" s="261" t="s">
        <v>322</v>
      </c>
      <c r="B26" s="242" t="s">
        <v>149</v>
      </c>
      <c r="C26" s="253" t="s">
        <v>154</v>
      </c>
      <c r="D26" s="236">
        <v>23200</v>
      </c>
      <c r="E26" s="260" t="s">
        <v>149</v>
      </c>
      <c r="F26" s="260" t="s">
        <v>149</v>
      </c>
      <c r="G26" s="260" t="s">
        <v>149</v>
      </c>
      <c r="H26" s="260" t="s">
        <v>149</v>
      </c>
      <c r="I26" s="236">
        <v>0</v>
      </c>
      <c r="J26" s="236">
        <v>0</v>
      </c>
      <c r="K26" s="260" t="s">
        <v>149</v>
      </c>
      <c r="L26" s="260" t="s">
        <v>149</v>
      </c>
      <c r="M26" s="260" t="s">
        <v>149</v>
      </c>
      <c r="N26" s="260" t="s">
        <v>149</v>
      </c>
      <c r="O26" s="260" t="s">
        <v>149</v>
      </c>
      <c r="P26" s="260" t="s">
        <v>149</v>
      </c>
      <c r="Q26" s="260" t="s">
        <v>149</v>
      </c>
      <c r="R26" s="260" t="s">
        <v>149</v>
      </c>
      <c r="S26" s="260" t="s">
        <v>149</v>
      </c>
    </row>
    <row r="27" spans="1:19" ht="34.799999999999997" customHeight="1" thickTop="1" thickBot="1" x14ac:dyDescent="0.25">
      <c r="A27" s="263" t="s">
        <v>255</v>
      </c>
      <c r="B27" s="242" t="s">
        <v>149</v>
      </c>
      <c r="C27" s="253" t="s">
        <v>156</v>
      </c>
      <c r="D27" s="236">
        <v>124978</v>
      </c>
      <c r="E27" s="260" t="s">
        <v>149</v>
      </c>
      <c r="F27" s="260" t="s">
        <v>149</v>
      </c>
      <c r="G27" s="260" t="s">
        <v>149</v>
      </c>
      <c r="H27" s="260" t="s">
        <v>149</v>
      </c>
      <c r="I27" s="236">
        <v>0</v>
      </c>
      <c r="J27" s="236">
        <v>47232.02</v>
      </c>
      <c r="K27" s="236">
        <v>18978</v>
      </c>
      <c r="L27" s="260" t="s">
        <v>149</v>
      </c>
      <c r="M27" s="260" t="s">
        <v>149</v>
      </c>
      <c r="N27" s="260" t="s">
        <v>149</v>
      </c>
      <c r="O27" s="260" t="s">
        <v>149</v>
      </c>
      <c r="P27" s="260" t="s">
        <v>149</v>
      </c>
      <c r="Q27" s="260" t="s">
        <v>149</v>
      </c>
      <c r="R27" s="260" t="s">
        <v>149</v>
      </c>
      <c r="S27" s="260" t="s">
        <v>149</v>
      </c>
    </row>
    <row r="28" spans="1:19" ht="11.4" thickTop="1" thickBot="1" x14ac:dyDescent="0.25">
      <c r="A28" s="261" t="s">
        <v>221</v>
      </c>
      <c r="B28" s="242" t="s">
        <v>149</v>
      </c>
      <c r="C28" s="253" t="s">
        <v>158</v>
      </c>
      <c r="D28" s="236">
        <v>0</v>
      </c>
      <c r="E28" s="260" t="s">
        <v>149</v>
      </c>
      <c r="F28" s="260" t="s">
        <v>149</v>
      </c>
      <c r="G28" s="260" t="s">
        <v>149</v>
      </c>
      <c r="H28" s="260" t="s">
        <v>149</v>
      </c>
      <c r="I28" s="260" t="s">
        <v>149</v>
      </c>
      <c r="J28" s="260" t="s">
        <v>149</v>
      </c>
      <c r="K28" s="260" t="s">
        <v>149</v>
      </c>
      <c r="L28" s="260" t="s">
        <v>149</v>
      </c>
      <c r="M28" s="260" t="s">
        <v>149</v>
      </c>
      <c r="N28" s="260" t="s">
        <v>149</v>
      </c>
      <c r="O28" s="260" t="s">
        <v>149</v>
      </c>
      <c r="P28" s="260" t="s">
        <v>149</v>
      </c>
      <c r="Q28" s="260" t="s">
        <v>149</v>
      </c>
      <c r="R28" s="260" t="s">
        <v>149</v>
      </c>
      <c r="S28" s="260" t="s">
        <v>149</v>
      </c>
    </row>
    <row r="29" spans="1:19" ht="13.2" customHeight="1" thickTop="1" thickBot="1" x14ac:dyDescent="0.25">
      <c r="A29" s="237" t="s">
        <v>256</v>
      </c>
      <c r="B29" s="237" t="s">
        <v>149</v>
      </c>
      <c r="C29" s="253" t="s">
        <v>160</v>
      </c>
      <c r="D29" s="236">
        <v>148178</v>
      </c>
      <c r="E29" s="260" t="s">
        <v>149</v>
      </c>
      <c r="F29" s="260" t="s">
        <v>149</v>
      </c>
      <c r="G29" s="260" t="s">
        <v>149</v>
      </c>
      <c r="H29" s="260" t="s">
        <v>149</v>
      </c>
      <c r="I29" s="260" t="s">
        <v>149</v>
      </c>
      <c r="J29" s="260" t="s">
        <v>149</v>
      </c>
      <c r="K29" s="260" t="s">
        <v>149</v>
      </c>
      <c r="L29" s="236">
        <v>30978</v>
      </c>
      <c r="M29" s="236">
        <v>18978</v>
      </c>
      <c r="N29" s="236">
        <v>0</v>
      </c>
      <c r="O29" s="236">
        <v>0</v>
      </c>
      <c r="P29" s="236">
        <v>0</v>
      </c>
      <c r="Q29" s="236">
        <v>0</v>
      </c>
      <c r="R29" s="260" t="s">
        <v>149</v>
      </c>
      <c r="S29" s="260" t="s">
        <v>149</v>
      </c>
    </row>
    <row r="30" spans="1:19" ht="17.399999999999999" customHeight="1" thickTop="1" thickBot="1" x14ac:dyDescent="0.25">
      <c r="A30" s="244" t="s">
        <v>223</v>
      </c>
      <c r="B30" s="242"/>
      <c r="C30" s="253" t="s">
        <v>323</v>
      </c>
      <c r="D30" s="236"/>
      <c r="E30" s="236"/>
      <c r="F30" s="260"/>
      <c r="G30" s="260"/>
      <c r="H30" s="260"/>
      <c r="I30" s="260"/>
      <c r="J30" s="260"/>
      <c r="K30" s="260"/>
      <c r="L30" s="236"/>
      <c r="M30" s="236"/>
      <c r="N30" s="236"/>
      <c r="O30" s="236"/>
      <c r="P30" s="236"/>
      <c r="Q30" s="236"/>
      <c r="R30" s="260"/>
      <c r="S30" s="260"/>
    </row>
    <row r="31" spans="1:19" ht="15.6" customHeight="1" thickTop="1" thickBot="1" x14ac:dyDescent="0.25">
      <c r="A31" s="242" t="s">
        <v>224</v>
      </c>
      <c r="B31" s="242">
        <v>2000</v>
      </c>
      <c r="C31" s="253" t="s">
        <v>162</v>
      </c>
      <c r="D31" s="236">
        <v>112178</v>
      </c>
      <c r="E31" s="260" t="s">
        <v>149</v>
      </c>
      <c r="F31" s="260" t="s">
        <v>149</v>
      </c>
      <c r="G31" s="260" t="s">
        <v>149</v>
      </c>
      <c r="H31" s="260" t="s">
        <v>149</v>
      </c>
      <c r="I31" s="260" t="s">
        <v>149</v>
      </c>
      <c r="J31" s="260" t="s">
        <v>149</v>
      </c>
      <c r="K31" s="260" t="s">
        <v>149</v>
      </c>
      <c r="L31" s="236">
        <v>30978</v>
      </c>
      <c r="M31" s="236">
        <v>18978</v>
      </c>
      <c r="N31" s="236">
        <v>0</v>
      </c>
      <c r="O31" s="236">
        <v>0</v>
      </c>
      <c r="P31" s="236">
        <v>0</v>
      </c>
      <c r="Q31" s="236">
        <v>0</v>
      </c>
      <c r="R31" s="260" t="s">
        <v>149</v>
      </c>
      <c r="S31" s="260" t="s">
        <v>149</v>
      </c>
    </row>
    <row r="32" spans="1:19" ht="25.8" customHeight="1" thickTop="1" thickBot="1" x14ac:dyDescent="0.25">
      <c r="A32" s="239" t="s">
        <v>107</v>
      </c>
      <c r="B32" s="242">
        <v>2100</v>
      </c>
      <c r="C32" s="253" t="s">
        <v>163</v>
      </c>
      <c r="D32" s="236">
        <v>0</v>
      </c>
      <c r="E32" s="260" t="s">
        <v>149</v>
      </c>
      <c r="F32" s="260" t="s">
        <v>149</v>
      </c>
      <c r="G32" s="260" t="s">
        <v>149</v>
      </c>
      <c r="H32" s="260" t="s">
        <v>149</v>
      </c>
      <c r="I32" s="260" t="s">
        <v>149</v>
      </c>
      <c r="J32" s="260" t="s">
        <v>149</v>
      </c>
      <c r="K32" s="260" t="s">
        <v>149</v>
      </c>
      <c r="L32" s="236">
        <v>0</v>
      </c>
      <c r="M32" s="236">
        <v>0</v>
      </c>
      <c r="N32" s="236">
        <v>0</v>
      </c>
      <c r="O32" s="236">
        <v>0</v>
      </c>
      <c r="P32" s="236">
        <v>0</v>
      </c>
      <c r="Q32" s="236">
        <v>0</v>
      </c>
      <c r="R32" s="260" t="s">
        <v>149</v>
      </c>
      <c r="S32" s="260" t="s">
        <v>149</v>
      </c>
    </row>
    <row r="33" spans="1:19" ht="16.2" customHeight="1" thickTop="1" thickBot="1" x14ac:dyDescent="0.25">
      <c r="A33" s="240" t="s">
        <v>155</v>
      </c>
      <c r="B33" s="243">
        <v>2110</v>
      </c>
      <c r="C33" s="243">
        <v>100</v>
      </c>
      <c r="D33" s="236">
        <v>0</v>
      </c>
      <c r="E33" s="260" t="s">
        <v>149</v>
      </c>
      <c r="F33" s="260" t="s">
        <v>149</v>
      </c>
      <c r="G33" s="260" t="s">
        <v>149</v>
      </c>
      <c r="H33" s="260" t="s">
        <v>149</v>
      </c>
      <c r="I33" s="260" t="s">
        <v>149</v>
      </c>
      <c r="J33" s="260" t="s">
        <v>149</v>
      </c>
      <c r="K33" s="260" t="s">
        <v>149</v>
      </c>
      <c r="L33" s="236">
        <v>0</v>
      </c>
      <c r="M33" s="236">
        <v>0</v>
      </c>
      <c r="N33" s="236">
        <v>0</v>
      </c>
      <c r="O33" s="236">
        <v>0</v>
      </c>
      <c r="P33" s="236">
        <v>0</v>
      </c>
      <c r="Q33" s="236">
        <v>0</v>
      </c>
      <c r="R33" s="260" t="s">
        <v>149</v>
      </c>
      <c r="S33" s="260" t="s">
        <v>149</v>
      </c>
    </row>
    <row r="34" spans="1:19" ht="15.6" customHeight="1" thickTop="1" thickBot="1" x14ac:dyDescent="0.25">
      <c r="A34" s="254" t="s">
        <v>157</v>
      </c>
      <c r="B34" s="238">
        <v>2111</v>
      </c>
      <c r="C34" s="238">
        <v>110</v>
      </c>
      <c r="D34" s="236">
        <v>0</v>
      </c>
      <c r="E34" s="260" t="s">
        <v>149</v>
      </c>
      <c r="F34" s="260" t="s">
        <v>149</v>
      </c>
      <c r="G34" s="260" t="s">
        <v>149</v>
      </c>
      <c r="H34" s="260" t="s">
        <v>149</v>
      </c>
      <c r="I34" s="260" t="s">
        <v>149</v>
      </c>
      <c r="J34" s="260" t="s">
        <v>149</v>
      </c>
      <c r="K34" s="260" t="s">
        <v>149</v>
      </c>
      <c r="L34" s="236">
        <v>0</v>
      </c>
      <c r="M34" s="236">
        <v>0</v>
      </c>
      <c r="N34" s="236">
        <v>0</v>
      </c>
      <c r="O34" s="236">
        <v>0</v>
      </c>
      <c r="P34" s="236">
        <v>0</v>
      </c>
      <c r="Q34" s="236">
        <v>0</v>
      </c>
      <c r="R34" s="260" t="s">
        <v>149</v>
      </c>
      <c r="S34" s="260" t="s">
        <v>149</v>
      </c>
    </row>
    <row r="35" spans="1:19" ht="23.4" customHeight="1" thickTop="1" thickBot="1" x14ac:dyDescent="0.25">
      <c r="A35" s="254" t="s">
        <v>159</v>
      </c>
      <c r="B35" s="238">
        <v>2112</v>
      </c>
      <c r="C35" s="238">
        <v>120</v>
      </c>
      <c r="D35" s="236">
        <v>0</v>
      </c>
      <c r="E35" s="260" t="s">
        <v>149</v>
      </c>
      <c r="F35" s="260" t="s">
        <v>149</v>
      </c>
      <c r="G35" s="260" t="s">
        <v>149</v>
      </c>
      <c r="H35" s="260" t="s">
        <v>149</v>
      </c>
      <c r="I35" s="260" t="s">
        <v>149</v>
      </c>
      <c r="J35" s="260" t="s">
        <v>149</v>
      </c>
      <c r="K35" s="260" t="s">
        <v>149</v>
      </c>
      <c r="L35" s="236">
        <v>0</v>
      </c>
      <c r="M35" s="236">
        <v>0</v>
      </c>
      <c r="N35" s="236">
        <v>0</v>
      </c>
      <c r="O35" s="236">
        <v>0</v>
      </c>
      <c r="P35" s="236">
        <v>0</v>
      </c>
      <c r="Q35" s="236">
        <v>0</v>
      </c>
      <c r="R35" s="260" t="s">
        <v>149</v>
      </c>
      <c r="S35" s="260" t="s">
        <v>149</v>
      </c>
    </row>
    <row r="36" spans="1:19" ht="18.600000000000001" customHeight="1" thickTop="1" thickBot="1" x14ac:dyDescent="0.25">
      <c r="A36" s="254" t="s">
        <v>319</v>
      </c>
      <c r="B36" s="238">
        <v>2113</v>
      </c>
      <c r="C36" s="238">
        <v>130</v>
      </c>
      <c r="D36" s="236">
        <v>0</v>
      </c>
      <c r="E36" s="260" t="s">
        <v>149</v>
      </c>
      <c r="F36" s="260" t="s">
        <v>149</v>
      </c>
      <c r="G36" s="260" t="s">
        <v>149</v>
      </c>
      <c r="H36" s="260" t="s">
        <v>149</v>
      </c>
      <c r="I36" s="260" t="s">
        <v>149</v>
      </c>
      <c r="J36" s="260" t="s">
        <v>149</v>
      </c>
      <c r="K36" s="260" t="s">
        <v>149</v>
      </c>
      <c r="L36" s="236">
        <v>0</v>
      </c>
      <c r="M36" s="236">
        <v>0</v>
      </c>
      <c r="N36" s="236">
        <v>0</v>
      </c>
      <c r="O36" s="236">
        <v>0</v>
      </c>
      <c r="P36" s="236"/>
      <c r="Q36" s="236"/>
      <c r="R36" s="260" t="s">
        <v>149</v>
      </c>
      <c r="S36" s="260" t="s">
        <v>149</v>
      </c>
    </row>
    <row r="37" spans="1:19" ht="17.399999999999999" customHeight="1" thickTop="1" thickBot="1" x14ac:dyDescent="0.25">
      <c r="A37" s="241" t="s">
        <v>226</v>
      </c>
      <c r="B37" s="243">
        <v>2120</v>
      </c>
      <c r="C37" s="243">
        <v>140</v>
      </c>
      <c r="D37" s="236">
        <v>0</v>
      </c>
      <c r="E37" s="260" t="s">
        <v>149</v>
      </c>
      <c r="F37" s="260" t="s">
        <v>149</v>
      </c>
      <c r="G37" s="260" t="s">
        <v>149</v>
      </c>
      <c r="H37" s="260" t="s">
        <v>149</v>
      </c>
      <c r="I37" s="260" t="s">
        <v>149</v>
      </c>
      <c r="J37" s="260" t="s">
        <v>149</v>
      </c>
      <c r="K37" s="260" t="s">
        <v>149</v>
      </c>
      <c r="L37" s="236">
        <v>0</v>
      </c>
      <c r="M37" s="236">
        <v>0</v>
      </c>
      <c r="N37" s="236">
        <v>0</v>
      </c>
      <c r="O37" s="236">
        <v>0</v>
      </c>
      <c r="P37" s="236">
        <v>0</v>
      </c>
      <c r="Q37" s="236">
        <v>0</v>
      </c>
      <c r="R37" s="260" t="s">
        <v>149</v>
      </c>
      <c r="S37" s="260" t="s">
        <v>149</v>
      </c>
    </row>
    <row r="38" spans="1:19" ht="10.8" customHeight="1" thickTop="1" thickBot="1" x14ac:dyDescent="0.25">
      <c r="A38" s="255" t="s">
        <v>108</v>
      </c>
      <c r="B38" s="242">
        <v>2200</v>
      </c>
      <c r="C38" s="242">
        <v>150</v>
      </c>
      <c r="D38" s="236">
        <v>112178</v>
      </c>
      <c r="E38" s="260" t="s">
        <v>149</v>
      </c>
      <c r="F38" s="260" t="s">
        <v>149</v>
      </c>
      <c r="G38" s="260" t="s">
        <v>149</v>
      </c>
      <c r="H38" s="260" t="s">
        <v>149</v>
      </c>
      <c r="I38" s="260" t="s">
        <v>149</v>
      </c>
      <c r="J38" s="260" t="s">
        <v>149</v>
      </c>
      <c r="K38" s="260" t="s">
        <v>149</v>
      </c>
      <c r="L38" s="236">
        <v>18978</v>
      </c>
      <c r="M38" s="236">
        <v>18978</v>
      </c>
      <c r="N38" s="236">
        <v>0</v>
      </c>
      <c r="O38" s="236">
        <v>0</v>
      </c>
      <c r="P38" s="236">
        <v>0</v>
      </c>
      <c r="Q38" s="236">
        <v>0</v>
      </c>
      <c r="R38" s="260" t="s">
        <v>149</v>
      </c>
      <c r="S38" s="260" t="s">
        <v>149</v>
      </c>
    </row>
    <row r="39" spans="1:19" ht="21.6" customHeight="1" thickTop="1" thickBot="1" x14ac:dyDescent="0.25">
      <c r="A39" s="240" t="s">
        <v>164</v>
      </c>
      <c r="B39" s="243">
        <v>2210</v>
      </c>
      <c r="C39" s="243">
        <v>160</v>
      </c>
      <c r="D39" s="236">
        <v>98978</v>
      </c>
      <c r="E39" s="260" t="s">
        <v>149</v>
      </c>
      <c r="F39" s="260" t="s">
        <v>149</v>
      </c>
      <c r="G39" s="260" t="s">
        <v>149</v>
      </c>
      <c r="H39" s="260" t="s">
        <v>149</v>
      </c>
      <c r="I39" s="260" t="s">
        <v>149</v>
      </c>
      <c r="J39" s="260" t="s">
        <v>149</v>
      </c>
      <c r="K39" s="260" t="s">
        <v>149</v>
      </c>
      <c r="L39" s="236">
        <v>18978</v>
      </c>
      <c r="M39" s="236">
        <v>18978</v>
      </c>
      <c r="N39" s="236">
        <v>0</v>
      </c>
      <c r="O39" s="236">
        <v>0</v>
      </c>
      <c r="P39" s="236">
        <v>0</v>
      </c>
      <c r="Q39" s="236">
        <v>0</v>
      </c>
      <c r="R39" s="260" t="s">
        <v>149</v>
      </c>
      <c r="S39" s="260" t="s">
        <v>149</v>
      </c>
    </row>
    <row r="40" spans="1:19" ht="22.8" customHeight="1" thickTop="1" thickBot="1" x14ac:dyDescent="0.25">
      <c r="A40" s="240" t="s">
        <v>165</v>
      </c>
      <c r="B40" s="243">
        <v>2220</v>
      </c>
      <c r="C40" s="243">
        <v>170</v>
      </c>
      <c r="D40" s="236">
        <v>0</v>
      </c>
      <c r="E40" s="260" t="s">
        <v>149</v>
      </c>
      <c r="F40" s="260" t="s">
        <v>149</v>
      </c>
      <c r="G40" s="260" t="s">
        <v>149</v>
      </c>
      <c r="H40" s="260" t="s">
        <v>149</v>
      </c>
      <c r="I40" s="260" t="s">
        <v>149</v>
      </c>
      <c r="J40" s="260" t="s">
        <v>149</v>
      </c>
      <c r="K40" s="260" t="s">
        <v>149</v>
      </c>
      <c r="L40" s="236">
        <v>0</v>
      </c>
      <c r="M40" s="236">
        <v>0</v>
      </c>
      <c r="N40" s="236">
        <v>0</v>
      </c>
      <c r="O40" s="236">
        <v>0</v>
      </c>
      <c r="P40" s="236">
        <v>0</v>
      </c>
      <c r="Q40" s="236">
        <v>0</v>
      </c>
      <c r="R40" s="260" t="s">
        <v>149</v>
      </c>
      <c r="S40" s="260" t="s">
        <v>149</v>
      </c>
    </row>
    <row r="41" spans="1:19" ht="15" customHeight="1" thickTop="1" thickBot="1" x14ac:dyDescent="0.25">
      <c r="A41" s="240" t="s">
        <v>166</v>
      </c>
      <c r="B41" s="243">
        <v>2230</v>
      </c>
      <c r="C41" s="243">
        <v>180</v>
      </c>
      <c r="D41" s="236">
        <v>0</v>
      </c>
      <c r="E41" s="260" t="s">
        <v>149</v>
      </c>
      <c r="F41" s="260" t="s">
        <v>149</v>
      </c>
      <c r="G41" s="260" t="s">
        <v>149</v>
      </c>
      <c r="H41" s="260" t="s">
        <v>149</v>
      </c>
      <c r="I41" s="260" t="s">
        <v>149</v>
      </c>
      <c r="J41" s="260" t="s">
        <v>149</v>
      </c>
      <c r="K41" s="260" t="s">
        <v>149</v>
      </c>
      <c r="L41" s="236">
        <v>0</v>
      </c>
      <c r="M41" s="236">
        <v>0</v>
      </c>
      <c r="N41" s="236">
        <v>0</v>
      </c>
      <c r="O41" s="236">
        <v>0</v>
      </c>
      <c r="P41" s="236">
        <v>0</v>
      </c>
      <c r="Q41" s="236">
        <v>0</v>
      </c>
      <c r="R41" s="260" t="s">
        <v>149</v>
      </c>
      <c r="S41" s="260" t="s">
        <v>149</v>
      </c>
    </row>
    <row r="42" spans="1:19" ht="27" customHeight="1" thickTop="1" thickBot="1" x14ac:dyDescent="0.25">
      <c r="A42" s="240" t="s">
        <v>167</v>
      </c>
      <c r="B42" s="243">
        <v>2240</v>
      </c>
      <c r="C42" s="243">
        <v>190</v>
      </c>
      <c r="D42" s="236">
        <v>13200</v>
      </c>
      <c r="E42" s="260" t="s">
        <v>149</v>
      </c>
      <c r="F42" s="260" t="s">
        <v>149</v>
      </c>
      <c r="G42" s="260" t="s">
        <v>149</v>
      </c>
      <c r="H42" s="260" t="s">
        <v>149</v>
      </c>
      <c r="I42" s="260" t="s">
        <v>149</v>
      </c>
      <c r="J42" s="260" t="s">
        <v>149</v>
      </c>
      <c r="K42" s="260" t="s">
        <v>149</v>
      </c>
      <c r="L42" s="236">
        <v>0</v>
      </c>
      <c r="M42" s="236">
        <v>0</v>
      </c>
      <c r="N42" s="236">
        <v>0</v>
      </c>
      <c r="O42" s="236">
        <v>0</v>
      </c>
      <c r="P42" s="236">
        <v>0</v>
      </c>
      <c r="Q42" s="236">
        <v>0</v>
      </c>
      <c r="R42" s="260" t="s">
        <v>149</v>
      </c>
      <c r="S42" s="260" t="s">
        <v>149</v>
      </c>
    </row>
    <row r="43" spans="1:19" ht="21.6" customHeight="1" thickTop="1" thickBot="1" x14ac:dyDescent="0.25">
      <c r="A43" s="240" t="s">
        <v>168</v>
      </c>
      <c r="B43" s="243">
        <v>2250</v>
      </c>
      <c r="C43" s="243">
        <v>200</v>
      </c>
      <c r="D43" s="236">
        <v>0</v>
      </c>
      <c r="E43" s="260" t="s">
        <v>149</v>
      </c>
      <c r="F43" s="260" t="s">
        <v>149</v>
      </c>
      <c r="G43" s="260" t="s">
        <v>149</v>
      </c>
      <c r="H43" s="260" t="s">
        <v>149</v>
      </c>
      <c r="I43" s="260" t="s">
        <v>149</v>
      </c>
      <c r="J43" s="260" t="s">
        <v>149</v>
      </c>
      <c r="K43" s="260" t="s">
        <v>149</v>
      </c>
      <c r="L43" s="236">
        <v>0</v>
      </c>
      <c r="M43" s="236">
        <v>0</v>
      </c>
      <c r="N43" s="236">
        <v>0</v>
      </c>
      <c r="O43" s="236">
        <v>0</v>
      </c>
      <c r="P43" s="236">
        <v>0</v>
      </c>
      <c r="Q43" s="236">
        <v>0</v>
      </c>
      <c r="R43" s="260" t="s">
        <v>149</v>
      </c>
      <c r="S43" s="260" t="s">
        <v>149</v>
      </c>
    </row>
    <row r="44" spans="1:19" ht="26.4" customHeight="1" thickTop="1" thickBot="1" x14ac:dyDescent="0.25">
      <c r="A44" s="241" t="s">
        <v>169</v>
      </c>
      <c r="B44" s="243">
        <v>2260</v>
      </c>
      <c r="C44" s="243">
        <v>210</v>
      </c>
      <c r="D44" s="236">
        <v>0</v>
      </c>
      <c r="E44" s="260" t="s">
        <v>149</v>
      </c>
      <c r="F44" s="260" t="s">
        <v>149</v>
      </c>
      <c r="G44" s="260" t="s">
        <v>149</v>
      </c>
      <c r="H44" s="260" t="s">
        <v>149</v>
      </c>
      <c r="I44" s="260" t="s">
        <v>149</v>
      </c>
      <c r="J44" s="260" t="s">
        <v>149</v>
      </c>
      <c r="K44" s="260" t="s">
        <v>149</v>
      </c>
      <c r="L44" s="236">
        <v>0</v>
      </c>
      <c r="M44" s="236">
        <v>0</v>
      </c>
      <c r="N44" s="236">
        <v>0</v>
      </c>
      <c r="O44" s="236">
        <v>0</v>
      </c>
      <c r="P44" s="236">
        <v>0</v>
      </c>
      <c r="Q44" s="236">
        <v>0</v>
      </c>
      <c r="R44" s="260" t="s">
        <v>149</v>
      </c>
      <c r="S44" s="260" t="s">
        <v>149</v>
      </c>
    </row>
    <row r="45" spans="1:19" ht="25.8" customHeight="1" thickTop="1" thickBot="1" x14ac:dyDescent="0.25">
      <c r="A45" s="241" t="s">
        <v>227</v>
      </c>
      <c r="B45" s="243">
        <v>2270</v>
      </c>
      <c r="C45" s="243">
        <v>220</v>
      </c>
      <c r="D45" s="236">
        <v>0</v>
      </c>
      <c r="E45" s="260" t="s">
        <v>149</v>
      </c>
      <c r="F45" s="260" t="s">
        <v>149</v>
      </c>
      <c r="G45" s="260" t="s">
        <v>149</v>
      </c>
      <c r="H45" s="260" t="s">
        <v>149</v>
      </c>
      <c r="I45" s="260" t="s">
        <v>149</v>
      </c>
      <c r="J45" s="260" t="s">
        <v>149</v>
      </c>
      <c r="K45" s="260" t="s">
        <v>149</v>
      </c>
      <c r="L45" s="236">
        <v>0</v>
      </c>
      <c r="M45" s="236">
        <v>0</v>
      </c>
      <c r="N45" s="236">
        <v>0</v>
      </c>
      <c r="O45" s="236">
        <v>0</v>
      </c>
      <c r="P45" s="236">
        <v>0</v>
      </c>
      <c r="Q45" s="236">
        <v>0</v>
      </c>
      <c r="R45" s="260" t="s">
        <v>149</v>
      </c>
      <c r="S45" s="260" t="s">
        <v>149</v>
      </c>
    </row>
    <row r="46" spans="1:19" ht="19.2" customHeight="1" thickTop="1" thickBot="1" x14ac:dyDescent="0.25">
      <c r="A46" s="254" t="s">
        <v>171</v>
      </c>
      <c r="B46" s="238">
        <v>2271</v>
      </c>
      <c r="C46" s="238">
        <v>230</v>
      </c>
      <c r="D46" s="236">
        <v>0</v>
      </c>
      <c r="E46" s="260" t="s">
        <v>149</v>
      </c>
      <c r="F46" s="260" t="s">
        <v>149</v>
      </c>
      <c r="G46" s="260" t="s">
        <v>149</v>
      </c>
      <c r="H46" s="260" t="s">
        <v>149</v>
      </c>
      <c r="I46" s="260" t="s">
        <v>149</v>
      </c>
      <c r="J46" s="260" t="s">
        <v>149</v>
      </c>
      <c r="K46" s="260" t="s">
        <v>149</v>
      </c>
      <c r="L46" s="236">
        <v>0</v>
      </c>
      <c r="M46" s="236">
        <v>0</v>
      </c>
      <c r="N46" s="236">
        <v>0</v>
      </c>
      <c r="O46" s="236">
        <v>0</v>
      </c>
      <c r="P46" s="236">
        <v>0</v>
      </c>
      <c r="Q46" s="236">
        <v>0</v>
      </c>
      <c r="R46" s="260" t="s">
        <v>149</v>
      </c>
      <c r="S46" s="260" t="s">
        <v>149</v>
      </c>
    </row>
    <row r="47" spans="1:19" ht="22.8" customHeight="1" thickTop="1" thickBot="1" x14ac:dyDescent="0.25">
      <c r="A47" s="254" t="s">
        <v>172</v>
      </c>
      <c r="B47" s="238">
        <v>2272</v>
      </c>
      <c r="C47" s="243">
        <v>240</v>
      </c>
      <c r="D47" s="236">
        <v>0</v>
      </c>
      <c r="E47" s="260" t="s">
        <v>149</v>
      </c>
      <c r="F47" s="260" t="s">
        <v>149</v>
      </c>
      <c r="G47" s="260" t="s">
        <v>149</v>
      </c>
      <c r="H47" s="260" t="s">
        <v>149</v>
      </c>
      <c r="I47" s="260" t="s">
        <v>149</v>
      </c>
      <c r="J47" s="260" t="s">
        <v>149</v>
      </c>
      <c r="K47" s="260" t="s">
        <v>149</v>
      </c>
      <c r="L47" s="236">
        <v>0</v>
      </c>
      <c r="M47" s="236">
        <v>0</v>
      </c>
      <c r="N47" s="236">
        <v>0</v>
      </c>
      <c r="O47" s="236">
        <v>0</v>
      </c>
      <c r="P47" s="236">
        <v>0</v>
      </c>
      <c r="Q47" s="236">
        <v>0</v>
      </c>
      <c r="R47" s="260" t="s">
        <v>149</v>
      </c>
      <c r="S47" s="260" t="s">
        <v>149</v>
      </c>
    </row>
    <row r="48" spans="1:19" ht="21" customHeight="1" thickTop="1" thickBot="1" x14ac:dyDescent="0.25">
      <c r="A48" s="254" t="s">
        <v>173</v>
      </c>
      <c r="B48" s="238">
        <v>2273</v>
      </c>
      <c r="C48" s="238">
        <v>250</v>
      </c>
      <c r="D48" s="236">
        <v>0</v>
      </c>
      <c r="E48" s="260" t="s">
        <v>149</v>
      </c>
      <c r="F48" s="260" t="s">
        <v>149</v>
      </c>
      <c r="G48" s="260" t="s">
        <v>149</v>
      </c>
      <c r="H48" s="260" t="s">
        <v>149</v>
      </c>
      <c r="I48" s="260" t="s">
        <v>149</v>
      </c>
      <c r="J48" s="260" t="s">
        <v>149</v>
      </c>
      <c r="K48" s="260" t="s">
        <v>149</v>
      </c>
      <c r="L48" s="236">
        <v>0</v>
      </c>
      <c r="M48" s="236">
        <v>0</v>
      </c>
      <c r="N48" s="236">
        <v>0</v>
      </c>
      <c r="O48" s="236">
        <v>0</v>
      </c>
      <c r="P48" s="236">
        <v>0</v>
      </c>
      <c r="Q48" s="236">
        <v>0</v>
      </c>
      <c r="R48" s="260" t="s">
        <v>149</v>
      </c>
      <c r="S48" s="260" t="s">
        <v>149</v>
      </c>
    </row>
    <row r="49" spans="1:19" ht="19.2" customHeight="1" thickTop="1" thickBot="1" x14ac:dyDescent="0.25">
      <c r="A49" s="254" t="s">
        <v>174</v>
      </c>
      <c r="B49" s="238">
        <v>2274</v>
      </c>
      <c r="C49" s="243">
        <v>260</v>
      </c>
      <c r="D49" s="236">
        <v>0</v>
      </c>
      <c r="E49" s="260" t="s">
        <v>149</v>
      </c>
      <c r="F49" s="260" t="s">
        <v>149</v>
      </c>
      <c r="G49" s="260" t="s">
        <v>149</v>
      </c>
      <c r="H49" s="260" t="s">
        <v>149</v>
      </c>
      <c r="I49" s="260" t="s">
        <v>149</v>
      </c>
      <c r="J49" s="260" t="s">
        <v>149</v>
      </c>
      <c r="K49" s="260" t="s">
        <v>149</v>
      </c>
      <c r="L49" s="236">
        <v>0</v>
      </c>
      <c r="M49" s="236">
        <v>0</v>
      </c>
      <c r="N49" s="236">
        <v>0</v>
      </c>
      <c r="O49" s="236">
        <v>0</v>
      </c>
      <c r="P49" s="236">
        <v>0</v>
      </c>
      <c r="Q49" s="236">
        <v>0</v>
      </c>
      <c r="R49" s="260" t="s">
        <v>149</v>
      </c>
      <c r="S49" s="260" t="s">
        <v>149</v>
      </c>
    </row>
    <row r="50" spans="1:19" ht="23.4" customHeight="1" thickTop="1" thickBot="1" x14ac:dyDescent="0.25">
      <c r="A50" s="254" t="s">
        <v>320</v>
      </c>
      <c r="B50" s="238">
        <v>2275</v>
      </c>
      <c r="C50" s="238">
        <v>270</v>
      </c>
      <c r="D50" s="236">
        <v>0</v>
      </c>
      <c r="E50" s="260" t="s">
        <v>149</v>
      </c>
      <c r="F50" s="260" t="s">
        <v>149</v>
      </c>
      <c r="G50" s="260" t="s">
        <v>149</v>
      </c>
      <c r="H50" s="260" t="s">
        <v>149</v>
      </c>
      <c r="I50" s="260" t="s">
        <v>149</v>
      </c>
      <c r="J50" s="260" t="s">
        <v>149</v>
      </c>
      <c r="K50" s="260" t="s">
        <v>149</v>
      </c>
      <c r="L50" s="236">
        <v>0</v>
      </c>
      <c r="M50" s="236">
        <v>0</v>
      </c>
      <c r="N50" s="236">
        <v>0</v>
      </c>
      <c r="O50" s="236">
        <v>0</v>
      </c>
      <c r="P50" s="236">
        <v>0</v>
      </c>
      <c r="Q50" s="236">
        <v>0</v>
      </c>
      <c r="R50" s="260" t="s">
        <v>149</v>
      </c>
      <c r="S50" s="260" t="s">
        <v>149</v>
      </c>
    </row>
    <row r="51" spans="1:19" ht="17.399999999999999" customHeight="1" thickTop="1" thickBot="1" x14ac:dyDescent="0.25">
      <c r="A51" s="254" t="s">
        <v>175</v>
      </c>
      <c r="B51" s="238">
        <v>2276</v>
      </c>
      <c r="C51" s="238">
        <v>280</v>
      </c>
      <c r="D51" s="236">
        <v>0</v>
      </c>
      <c r="E51" s="260" t="s">
        <v>149</v>
      </c>
      <c r="F51" s="260" t="s">
        <v>149</v>
      </c>
      <c r="G51" s="260" t="s">
        <v>149</v>
      </c>
      <c r="H51" s="260" t="s">
        <v>149</v>
      </c>
      <c r="I51" s="260" t="s">
        <v>149</v>
      </c>
      <c r="J51" s="260" t="s">
        <v>149</v>
      </c>
      <c r="K51" s="260" t="s">
        <v>149</v>
      </c>
      <c r="L51" s="236">
        <v>0</v>
      </c>
      <c r="M51" s="236">
        <v>0</v>
      </c>
      <c r="N51" s="236">
        <v>0</v>
      </c>
      <c r="O51" s="236">
        <v>0</v>
      </c>
      <c r="P51" s="236">
        <v>0</v>
      </c>
      <c r="Q51" s="236">
        <v>0</v>
      </c>
      <c r="R51" s="260" t="s">
        <v>149</v>
      </c>
      <c r="S51" s="260" t="s">
        <v>149</v>
      </c>
    </row>
    <row r="52" spans="1:19" ht="36.6" customHeight="1" thickTop="1" thickBot="1" x14ac:dyDescent="0.25">
      <c r="A52" s="241" t="s">
        <v>176</v>
      </c>
      <c r="B52" s="243">
        <v>2280</v>
      </c>
      <c r="C52" s="243">
        <v>290</v>
      </c>
      <c r="D52" s="236">
        <v>0</v>
      </c>
      <c r="E52" s="260" t="s">
        <v>149</v>
      </c>
      <c r="F52" s="260" t="s">
        <v>149</v>
      </c>
      <c r="G52" s="260" t="s">
        <v>149</v>
      </c>
      <c r="H52" s="260" t="s">
        <v>149</v>
      </c>
      <c r="I52" s="260" t="s">
        <v>149</v>
      </c>
      <c r="J52" s="260" t="s">
        <v>149</v>
      </c>
      <c r="K52" s="260" t="s">
        <v>149</v>
      </c>
      <c r="L52" s="236">
        <v>0</v>
      </c>
      <c r="M52" s="236">
        <v>0</v>
      </c>
      <c r="N52" s="236">
        <v>0</v>
      </c>
      <c r="O52" s="236">
        <v>0</v>
      </c>
      <c r="P52" s="236">
        <v>0</v>
      </c>
      <c r="Q52" s="236">
        <v>0</v>
      </c>
      <c r="R52" s="260" t="s">
        <v>149</v>
      </c>
      <c r="S52" s="260" t="s">
        <v>149</v>
      </c>
    </row>
    <row r="53" spans="1:19" ht="38.4" customHeight="1" thickTop="1" thickBot="1" x14ac:dyDescent="0.25">
      <c r="A53" s="264" t="s">
        <v>177</v>
      </c>
      <c r="B53" s="238">
        <v>2281</v>
      </c>
      <c r="C53" s="238">
        <v>300</v>
      </c>
      <c r="D53" s="236">
        <v>0</v>
      </c>
      <c r="E53" s="260" t="s">
        <v>149</v>
      </c>
      <c r="F53" s="260" t="s">
        <v>149</v>
      </c>
      <c r="G53" s="260" t="s">
        <v>149</v>
      </c>
      <c r="H53" s="260" t="s">
        <v>149</v>
      </c>
      <c r="I53" s="260" t="s">
        <v>149</v>
      </c>
      <c r="J53" s="260" t="s">
        <v>149</v>
      </c>
      <c r="K53" s="260" t="s">
        <v>149</v>
      </c>
      <c r="L53" s="236">
        <v>0</v>
      </c>
      <c r="M53" s="236">
        <v>0</v>
      </c>
      <c r="N53" s="236">
        <v>0</v>
      </c>
      <c r="O53" s="236">
        <v>0</v>
      </c>
      <c r="P53" s="236">
        <v>0</v>
      </c>
      <c r="Q53" s="236">
        <v>0</v>
      </c>
      <c r="R53" s="260" t="s">
        <v>149</v>
      </c>
      <c r="S53" s="260" t="s">
        <v>149</v>
      </c>
    </row>
    <row r="54" spans="1:19" ht="28.8" customHeight="1" thickTop="1" thickBot="1" x14ac:dyDescent="0.25">
      <c r="A54" s="254" t="s">
        <v>178</v>
      </c>
      <c r="B54" s="238">
        <v>2282</v>
      </c>
      <c r="C54" s="243">
        <v>310</v>
      </c>
      <c r="D54" s="236">
        <v>0</v>
      </c>
      <c r="E54" s="260" t="s">
        <v>149</v>
      </c>
      <c r="F54" s="260" t="s">
        <v>149</v>
      </c>
      <c r="G54" s="260" t="s">
        <v>149</v>
      </c>
      <c r="H54" s="260" t="s">
        <v>149</v>
      </c>
      <c r="I54" s="260" t="s">
        <v>149</v>
      </c>
      <c r="J54" s="260" t="s">
        <v>149</v>
      </c>
      <c r="K54" s="260" t="s">
        <v>149</v>
      </c>
      <c r="L54" s="236">
        <v>0</v>
      </c>
      <c r="M54" s="236">
        <v>0</v>
      </c>
      <c r="N54" s="236">
        <v>0</v>
      </c>
      <c r="O54" s="236">
        <v>0</v>
      </c>
      <c r="P54" s="236">
        <v>0</v>
      </c>
      <c r="Q54" s="236">
        <v>0</v>
      </c>
      <c r="R54" s="260" t="s">
        <v>149</v>
      </c>
      <c r="S54" s="260" t="s">
        <v>149</v>
      </c>
    </row>
    <row r="55" spans="1:19" ht="26.4" customHeight="1" thickTop="1" thickBot="1" x14ac:dyDescent="0.25">
      <c r="A55" s="239" t="s">
        <v>229</v>
      </c>
      <c r="B55" s="242">
        <v>2400</v>
      </c>
      <c r="C55" s="242">
        <v>320</v>
      </c>
      <c r="D55" s="236">
        <v>0</v>
      </c>
      <c r="E55" s="260" t="s">
        <v>149</v>
      </c>
      <c r="F55" s="260" t="s">
        <v>149</v>
      </c>
      <c r="G55" s="260" t="s">
        <v>149</v>
      </c>
      <c r="H55" s="260" t="s">
        <v>149</v>
      </c>
      <c r="I55" s="260" t="s">
        <v>149</v>
      </c>
      <c r="J55" s="260" t="s">
        <v>149</v>
      </c>
      <c r="K55" s="260" t="s">
        <v>149</v>
      </c>
      <c r="L55" s="236">
        <v>0</v>
      </c>
      <c r="M55" s="236">
        <v>0</v>
      </c>
      <c r="N55" s="236">
        <v>0</v>
      </c>
      <c r="O55" s="236">
        <v>0</v>
      </c>
      <c r="P55" s="236">
        <v>0</v>
      </c>
      <c r="Q55" s="236">
        <v>0</v>
      </c>
      <c r="R55" s="260" t="s">
        <v>149</v>
      </c>
      <c r="S55" s="260" t="s">
        <v>149</v>
      </c>
    </row>
    <row r="56" spans="1:19" ht="23.4" customHeight="1" thickTop="1" thickBot="1" x14ac:dyDescent="0.25">
      <c r="A56" s="256" t="s">
        <v>179</v>
      </c>
      <c r="B56" s="243">
        <v>2410</v>
      </c>
      <c r="C56" s="243">
        <v>330</v>
      </c>
      <c r="D56" s="236">
        <v>0</v>
      </c>
      <c r="E56" s="260" t="s">
        <v>149</v>
      </c>
      <c r="F56" s="260" t="s">
        <v>149</v>
      </c>
      <c r="G56" s="260" t="s">
        <v>149</v>
      </c>
      <c r="H56" s="260" t="s">
        <v>149</v>
      </c>
      <c r="I56" s="260" t="s">
        <v>149</v>
      </c>
      <c r="J56" s="260" t="s">
        <v>149</v>
      </c>
      <c r="K56" s="260" t="s">
        <v>149</v>
      </c>
      <c r="L56" s="236">
        <v>0</v>
      </c>
      <c r="M56" s="236">
        <v>0</v>
      </c>
      <c r="N56" s="236">
        <v>0</v>
      </c>
      <c r="O56" s="236">
        <v>0</v>
      </c>
      <c r="P56" s="236">
        <v>0</v>
      </c>
      <c r="Q56" s="236">
        <v>0</v>
      </c>
      <c r="R56" s="260" t="s">
        <v>149</v>
      </c>
      <c r="S56" s="260" t="s">
        <v>149</v>
      </c>
    </row>
    <row r="57" spans="1:19" ht="23.4" customHeight="1" thickTop="1" thickBot="1" x14ac:dyDescent="0.25">
      <c r="A57" s="256" t="s">
        <v>180</v>
      </c>
      <c r="B57" s="243">
        <v>2420</v>
      </c>
      <c r="C57" s="243">
        <v>340</v>
      </c>
      <c r="D57" s="236">
        <v>0</v>
      </c>
      <c r="E57" s="260" t="s">
        <v>149</v>
      </c>
      <c r="F57" s="260" t="s">
        <v>149</v>
      </c>
      <c r="G57" s="260" t="s">
        <v>149</v>
      </c>
      <c r="H57" s="260" t="s">
        <v>149</v>
      </c>
      <c r="I57" s="260" t="s">
        <v>149</v>
      </c>
      <c r="J57" s="260" t="s">
        <v>149</v>
      </c>
      <c r="K57" s="260" t="s">
        <v>149</v>
      </c>
      <c r="L57" s="236">
        <v>0</v>
      </c>
      <c r="M57" s="236">
        <v>0</v>
      </c>
      <c r="N57" s="236">
        <v>0</v>
      </c>
      <c r="O57" s="236">
        <v>0</v>
      </c>
      <c r="P57" s="236">
        <v>0</v>
      </c>
      <c r="Q57" s="236">
        <v>0</v>
      </c>
      <c r="R57" s="260" t="s">
        <v>149</v>
      </c>
      <c r="S57" s="260" t="s">
        <v>149</v>
      </c>
    </row>
    <row r="58" spans="1:19" ht="21.6" customHeight="1" thickTop="1" thickBot="1" x14ac:dyDescent="0.25">
      <c r="A58" s="257" t="s">
        <v>181</v>
      </c>
      <c r="B58" s="242">
        <v>2600</v>
      </c>
      <c r="C58" s="245">
        <v>350</v>
      </c>
      <c r="D58" s="236">
        <v>0</v>
      </c>
      <c r="E58" s="260" t="s">
        <v>149</v>
      </c>
      <c r="F58" s="260" t="s">
        <v>149</v>
      </c>
      <c r="G58" s="260" t="s">
        <v>149</v>
      </c>
      <c r="H58" s="260" t="s">
        <v>149</v>
      </c>
      <c r="I58" s="260" t="s">
        <v>149</v>
      </c>
      <c r="J58" s="260" t="s">
        <v>149</v>
      </c>
      <c r="K58" s="260" t="s">
        <v>149</v>
      </c>
      <c r="L58" s="236">
        <v>0</v>
      </c>
      <c r="M58" s="236">
        <v>0</v>
      </c>
      <c r="N58" s="236">
        <v>0</v>
      </c>
      <c r="O58" s="236">
        <v>0</v>
      </c>
      <c r="P58" s="236">
        <v>0</v>
      </c>
      <c r="Q58" s="236">
        <v>0</v>
      </c>
      <c r="R58" s="260" t="s">
        <v>149</v>
      </c>
      <c r="S58" s="260" t="s">
        <v>149</v>
      </c>
    </row>
    <row r="59" spans="1:19" ht="31.2" customHeight="1" thickTop="1" thickBot="1" x14ac:dyDescent="0.25">
      <c r="A59" s="241" t="s">
        <v>182</v>
      </c>
      <c r="B59" s="243">
        <v>2610</v>
      </c>
      <c r="C59" s="243">
        <v>360</v>
      </c>
      <c r="D59" s="236">
        <v>0</v>
      </c>
      <c r="E59" s="260" t="s">
        <v>149</v>
      </c>
      <c r="F59" s="260" t="s">
        <v>149</v>
      </c>
      <c r="G59" s="260" t="s">
        <v>149</v>
      </c>
      <c r="H59" s="260" t="s">
        <v>149</v>
      </c>
      <c r="I59" s="260" t="s">
        <v>149</v>
      </c>
      <c r="J59" s="260" t="s">
        <v>149</v>
      </c>
      <c r="K59" s="260" t="s">
        <v>149</v>
      </c>
      <c r="L59" s="236">
        <v>0</v>
      </c>
      <c r="M59" s="236">
        <v>0</v>
      </c>
      <c r="N59" s="236">
        <v>0</v>
      </c>
      <c r="O59" s="236">
        <v>0</v>
      </c>
      <c r="P59" s="236">
        <v>0</v>
      </c>
      <c r="Q59" s="236">
        <v>0</v>
      </c>
      <c r="R59" s="260" t="s">
        <v>149</v>
      </c>
      <c r="S59" s="260" t="s">
        <v>149</v>
      </c>
    </row>
    <row r="60" spans="1:19" ht="33" customHeight="1" thickTop="1" thickBot="1" x14ac:dyDescent="0.25">
      <c r="A60" s="241" t="s">
        <v>183</v>
      </c>
      <c r="B60" s="243">
        <v>2620</v>
      </c>
      <c r="C60" s="243">
        <v>370</v>
      </c>
      <c r="D60" s="236">
        <v>0</v>
      </c>
      <c r="E60" s="260" t="s">
        <v>149</v>
      </c>
      <c r="F60" s="260" t="s">
        <v>149</v>
      </c>
      <c r="G60" s="260" t="s">
        <v>149</v>
      </c>
      <c r="H60" s="260" t="s">
        <v>149</v>
      </c>
      <c r="I60" s="260" t="s">
        <v>149</v>
      </c>
      <c r="J60" s="260" t="s">
        <v>149</v>
      </c>
      <c r="K60" s="260" t="s">
        <v>149</v>
      </c>
      <c r="L60" s="236">
        <v>0</v>
      </c>
      <c r="M60" s="236">
        <v>0</v>
      </c>
      <c r="N60" s="236">
        <v>0</v>
      </c>
      <c r="O60" s="236">
        <v>0</v>
      </c>
      <c r="P60" s="236">
        <v>0</v>
      </c>
      <c r="Q60" s="236">
        <v>0</v>
      </c>
      <c r="R60" s="260" t="s">
        <v>149</v>
      </c>
      <c r="S60" s="260" t="s">
        <v>149</v>
      </c>
    </row>
    <row r="61" spans="1:19" ht="28.2" customHeight="1" thickTop="1" thickBot="1" x14ac:dyDescent="0.25">
      <c r="A61" s="256" t="s">
        <v>184</v>
      </c>
      <c r="B61" s="243">
        <v>2630</v>
      </c>
      <c r="C61" s="243">
        <v>380</v>
      </c>
      <c r="D61" s="236">
        <v>0</v>
      </c>
      <c r="E61" s="260" t="s">
        <v>149</v>
      </c>
      <c r="F61" s="260" t="s">
        <v>149</v>
      </c>
      <c r="G61" s="260" t="s">
        <v>149</v>
      </c>
      <c r="H61" s="260" t="s">
        <v>149</v>
      </c>
      <c r="I61" s="260" t="s">
        <v>149</v>
      </c>
      <c r="J61" s="260" t="s">
        <v>149</v>
      </c>
      <c r="K61" s="260" t="s">
        <v>149</v>
      </c>
      <c r="L61" s="236">
        <v>0</v>
      </c>
      <c r="M61" s="236">
        <v>0</v>
      </c>
      <c r="N61" s="236">
        <v>0</v>
      </c>
      <c r="O61" s="236">
        <v>0</v>
      </c>
      <c r="P61" s="236">
        <v>0</v>
      </c>
      <c r="Q61" s="236">
        <v>0</v>
      </c>
      <c r="R61" s="260" t="s">
        <v>149</v>
      </c>
      <c r="S61" s="260" t="s">
        <v>149</v>
      </c>
    </row>
    <row r="62" spans="1:19" ht="22.2" customHeight="1" thickTop="1" thickBot="1" x14ac:dyDescent="0.25">
      <c r="A62" s="255" t="s">
        <v>111</v>
      </c>
      <c r="B62" s="242">
        <v>2700</v>
      </c>
      <c r="C62" s="242">
        <v>390</v>
      </c>
      <c r="D62" s="236">
        <v>0</v>
      </c>
      <c r="E62" s="260" t="s">
        <v>149</v>
      </c>
      <c r="F62" s="260" t="s">
        <v>149</v>
      </c>
      <c r="G62" s="260" t="s">
        <v>149</v>
      </c>
      <c r="H62" s="260" t="s">
        <v>149</v>
      </c>
      <c r="I62" s="260" t="s">
        <v>149</v>
      </c>
      <c r="J62" s="260" t="s">
        <v>149</v>
      </c>
      <c r="K62" s="260" t="s">
        <v>149</v>
      </c>
      <c r="L62" s="236">
        <v>0</v>
      </c>
      <c r="M62" s="236">
        <v>0</v>
      </c>
      <c r="N62" s="236">
        <v>0</v>
      </c>
      <c r="O62" s="236">
        <v>0</v>
      </c>
      <c r="P62" s="236">
        <v>0</v>
      </c>
      <c r="Q62" s="236">
        <v>0</v>
      </c>
      <c r="R62" s="260" t="s">
        <v>149</v>
      </c>
      <c r="S62" s="260" t="s">
        <v>149</v>
      </c>
    </row>
    <row r="63" spans="1:19" ht="22.8" customHeight="1" thickTop="1" thickBot="1" x14ac:dyDescent="0.25">
      <c r="A63" s="241" t="s">
        <v>185</v>
      </c>
      <c r="B63" s="243">
        <v>2710</v>
      </c>
      <c r="C63" s="243">
        <v>400</v>
      </c>
      <c r="D63" s="236">
        <v>0</v>
      </c>
      <c r="E63" s="260" t="s">
        <v>149</v>
      </c>
      <c r="F63" s="260" t="s">
        <v>149</v>
      </c>
      <c r="G63" s="260" t="s">
        <v>149</v>
      </c>
      <c r="H63" s="260" t="s">
        <v>149</v>
      </c>
      <c r="I63" s="260" t="s">
        <v>149</v>
      </c>
      <c r="J63" s="260" t="s">
        <v>149</v>
      </c>
      <c r="K63" s="260" t="s">
        <v>149</v>
      </c>
      <c r="L63" s="236">
        <v>0</v>
      </c>
      <c r="M63" s="236">
        <v>0</v>
      </c>
      <c r="N63" s="236">
        <v>0</v>
      </c>
      <c r="O63" s="236">
        <v>0</v>
      </c>
      <c r="P63" s="236">
        <v>0</v>
      </c>
      <c r="Q63" s="236">
        <v>0</v>
      </c>
      <c r="R63" s="260" t="s">
        <v>149</v>
      </c>
      <c r="S63" s="260" t="s">
        <v>149</v>
      </c>
    </row>
    <row r="64" spans="1:19" ht="11.4" thickTop="1" thickBot="1" x14ac:dyDescent="0.25">
      <c r="A64" s="241" t="s">
        <v>186</v>
      </c>
      <c r="B64" s="243">
        <v>2720</v>
      </c>
      <c r="C64" s="243">
        <v>410</v>
      </c>
      <c r="D64" s="236">
        <v>0</v>
      </c>
      <c r="E64" s="260" t="s">
        <v>149</v>
      </c>
      <c r="F64" s="260" t="s">
        <v>149</v>
      </c>
      <c r="G64" s="260" t="s">
        <v>149</v>
      </c>
      <c r="H64" s="260" t="s">
        <v>149</v>
      </c>
      <c r="I64" s="260" t="s">
        <v>149</v>
      </c>
      <c r="J64" s="260" t="s">
        <v>149</v>
      </c>
      <c r="K64" s="260" t="s">
        <v>149</v>
      </c>
      <c r="L64" s="236">
        <v>0</v>
      </c>
      <c r="M64" s="236">
        <v>0</v>
      </c>
      <c r="N64" s="236">
        <v>0</v>
      </c>
      <c r="O64" s="236">
        <v>0</v>
      </c>
      <c r="P64" s="236">
        <v>0</v>
      </c>
      <c r="Q64" s="236">
        <v>0</v>
      </c>
      <c r="R64" s="260" t="s">
        <v>149</v>
      </c>
      <c r="S64" s="260" t="s">
        <v>149</v>
      </c>
    </row>
    <row r="65" spans="1:19" ht="20.399999999999999" customHeight="1" thickTop="1" thickBot="1" x14ac:dyDescent="0.25">
      <c r="A65" s="241" t="s">
        <v>187</v>
      </c>
      <c r="B65" s="243">
        <v>2730</v>
      </c>
      <c r="C65" s="243">
        <v>420</v>
      </c>
      <c r="D65" s="236">
        <v>0</v>
      </c>
      <c r="E65" s="260" t="s">
        <v>149</v>
      </c>
      <c r="F65" s="260" t="s">
        <v>149</v>
      </c>
      <c r="G65" s="260" t="s">
        <v>149</v>
      </c>
      <c r="H65" s="260" t="s">
        <v>149</v>
      </c>
      <c r="I65" s="260" t="s">
        <v>149</v>
      </c>
      <c r="J65" s="260" t="s">
        <v>149</v>
      </c>
      <c r="K65" s="260" t="s">
        <v>149</v>
      </c>
      <c r="L65" s="236">
        <v>0</v>
      </c>
      <c r="M65" s="236">
        <v>0</v>
      </c>
      <c r="N65" s="236">
        <v>0</v>
      </c>
      <c r="O65" s="236">
        <v>0</v>
      </c>
      <c r="P65" s="236">
        <v>0</v>
      </c>
      <c r="Q65" s="236">
        <v>0</v>
      </c>
      <c r="R65" s="260" t="s">
        <v>149</v>
      </c>
      <c r="S65" s="260" t="s">
        <v>149</v>
      </c>
    </row>
    <row r="66" spans="1:19" ht="24" customHeight="1" thickTop="1" thickBot="1" x14ac:dyDescent="0.25">
      <c r="A66" s="255" t="s">
        <v>112</v>
      </c>
      <c r="B66" s="242">
        <v>2800</v>
      </c>
      <c r="C66" s="242">
        <v>430</v>
      </c>
      <c r="D66" s="236">
        <v>0</v>
      </c>
      <c r="E66" s="260" t="s">
        <v>149</v>
      </c>
      <c r="F66" s="260" t="s">
        <v>149</v>
      </c>
      <c r="G66" s="260" t="s">
        <v>149</v>
      </c>
      <c r="H66" s="260" t="s">
        <v>149</v>
      </c>
      <c r="I66" s="260" t="s">
        <v>149</v>
      </c>
      <c r="J66" s="260" t="s">
        <v>149</v>
      </c>
      <c r="K66" s="260" t="s">
        <v>149</v>
      </c>
      <c r="L66" s="236">
        <v>0</v>
      </c>
      <c r="M66" s="236">
        <v>0</v>
      </c>
      <c r="N66" s="236">
        <v>0</v>
      </c>
      <c r="O66" s="236">
        <v>0</v>
      </c>
      <c r="P66" s="236">
        <v>0</v>
      </c>
      <c r="Q66" s="236">
        <v>0</v>
      </c>
      <c r="R66" s="260" t="s">
        <v>149</v>
      </c>
      <c r="S66" s="260" t="s">
        <v>149</v>
      </c>
    </row>
    <row r="67" spans="1:19" ht="14.4" customHeight="1" thickTop="1" thickBot="1" x14ac:dyDescent="0.25">
      <c r="A67" s="242" t="s">
        <v>230</v>
      </c>
      <c r="B67" s="242">
        <v>3000</v>
      </c>
      <c r="C67" s="242">
        <v>440</v>
      </c>
      <c r="D67" s="236">
        <v>36000</v>
      </c>
      <c r="E67" s="260" t="s">
        <v>149</v>
      </c>
      <c r="F67" s="260" t="s">
        <v>149</v>
      </c>
      <c r="G67" s="260" t="s">
        <v>149</v>
      </c>
      <c r="H67" s="260" t="s">
        <v>149</v>
      </c>
      <c r="I67" s="260" t="s">
        <v>149</v>
      </c>
      <c r="J67" s="260" t="s">
        <v>149</v>
      </c>
      <c r="K67" s="260" t="s">
        <v>149</v>
      </c>
      <c r="L67" s="236">
        <v>0</v>
      </c>
      <c r="M67" s="236">
        <v>0</v>
      </c>
      <c r="N67" s="236">
        <v>0</v>
      </c>
      <c r="O67" s="236">
        <v>0</v>
      </c>
      <c r="P67" s="236">
        <v>0</v>
      </c>
      <c r="Q67" s="236">
        <v>0</v>
      </c>
      <c r="R67" s="260" t="s">
        <v>149</v>
      </c>
      <c r="S67" s="260" t="s">
        <v>149</v>
      </c>
    </row>
    <row r="68" spans="1:19" ht="20.399999999999999" customHeight="1" thickTop="1" thickBot="1" x14ac:dyDescent="0.25">
      <c r="A68" s="239" t="s">
        <v>114</v>
      </c>
      <c r="B68" s="242">
        <v>3100</v>
      </c>
      <c r="C68" s="242">
        <v>450</v>
      </c>
      <c r="D68" s="236">
        <v>36000</v>
      </c>
      <c r="E68" s="260" t="s">
        <v>149</v>
      </c>
      <c r="F68" s="260" t="s">
        <v>149</v>
      </c>
      <c r="G68" s="260" t="s">
        <v>149</v>
      </c>
      <c r="H68" s="260" t="s">
        <v>149</v>
      </c>
      <c r="I68" s="260" t="s">
        <v>149</v>
      </c>
      <c r="J68" s="260" t="s">
        <v>149</v>
      </c>
      <c r="K68" s="260" t="s">
        <v>149</v>
      </c>
      <c r="L68" s="236">
        <v>0</v>
      </c>
      <c r="M68" s="236">
        <v>0</v>
      </c>
      <c r="N68" s="236">
        <v>0</v>
      </c>
      <c r="O68" s="236">
        <v>0</v>
      </c>
      <c r="P68" s="236">
        <v>0</v>
      </c>
      <c r="Q68" s="236">
        <v>0</v>
      </c>
      <c r="R68" s="260" t="s">
        <v>149</v>
      </c>
      <c r="S68" s="260" t="s">
        <v>149</v>
      </c>
    </row>
    <row r="69" spans="1:19" ht="26.4" customHeight="1" thickTop="1" thickBot="1" x14ac:dyDescent="0.25">
      <c r="A69" s="241" t="s">
        <v>190</v>
      </c>
      <c r="B69" s="243">
        <v>3110</v>
      </c>
      <c r="C69" s="243">
        <v>460</v>
      </c>
      <c r="D69" s="236">
        <v>36000</v>
      </c>
      <c r="E69" s="260" t="s">
        <v>149</v>
      </c>
      <c r="F69" s="260" t="s">
        <v>149</v>
      </c>
      <c r="G69" s="260" t="s">
        <v>149</v>
      </c>
      <c r="H69" s="260" t="s">
        <v>149</v>
      </c>
      <c r="I69" s="260" t="s">
        <v>149</v>
      </c>
      <c r="J69" s="260" t="s">
        <v>149</v>
      </c>
      <c r="K69" s="260" t="s">
        <v>149</v>
      </c>
      <c r="L69" s="236">
        <v>0</v>
      </c>
      <c r="M69" s="236">
        <v>0</v>
      </c>
      <c r="N69" s="236">
        <v>0</v>
      </c>
      <c r="O69" s="236">
        <v>0</v>
      </c>
      <c r="P69" s="236">
        <v>0</v>
      </c>
      <c r="Q69" s="236">
        <v>0</v>
      </c>
      <c r="R69" s="260" t="s">
        <v>149</v>
      </c>
      <c r="S69" s="260" t="s">
        <v>149</v>
      </c>
    </row>
    <row r="70" spans="1:19" ht="24" customHeight="1" thickTop="1" thickBot="1" x14ac:dyDescent="0.25">
      <c r="A70" s="256" t="s">
        <v>191</v>
      </c>
      <c r="B70" s="243">
        <v>3120</v>
      </c>
      <c r="C70" s="243">
        <v>470</v>
      </c>
      <c r="D70" s="236">
        <v>0</v>
      </c>
      <c r="E70" s="260" t="s">
        <v>149</v>
      </c>
      <c r="F70" s="260" t="s">
        <v>149</v>
      </c>
      <c r="G70" s="260" t="s">
        <v>149</v>
      </c>
      <c r="H70" s="260" t="s">
        <v>149</v>
      </c>
      <c r="I70" s="260" t="s">
        <v>149</v>
      </c>
      <c r="J70" s="260" t="s">
        <v>149</v>
      </c>
      <c r="K70" s="260" t="s">
        <v>149</v>
      </c>
      <c r="L70" s="236">
        <v>0</v>
      </c>
      <c r="M70" s="236">
        <v>0</v>
      </c>
      <c r="N70" s="236">
        <v>0</v>
      </c>
      <c r="O70" s="236">
        <v>0</v>
      </c>
      <c r="P70" s="236">
        <v>0</v>
      </c>
      <c r="Q70" s="236">
        <v>0</v>
      </c>
      <c r="R70" s="260" t="s">
        <v>149</v>
      </c>
      <c r="S70" s="260" t="s">
        <v>149</v>
      </c>
    </row>
    <row r="71" spans="1:19" ht="18.600000000000001" customHeight="1" thickTop="1" thickBot="1" x14ac:dyDescent="0.25">
      <c r="A71" s="254" t="s">
        <v>231</v>
      </c>
      <c r="B71" s="238">
        <v>3121</v>
      </c>
      <c r="C71" s="238">
        <v>480</v>
      </c>
      <c r="D71" s="236">
        <v>0</v>
      </c>
      <c r="E71" s="260" t="s">
        <v>149</v>
      </c>
      <c r="F71" s="260" t="s">
        <v>149</v>
      </c>
      <c r="G71" s="260" t="s">
        <v>149</v>
      </c>
      <c r="H71" s="260" t="s">
        <v>149</v>
      </c>
      <c r="I71" s="260" t="s">
        <v>149</v>
      </c>
      <c r="J71" s="260" t="s">
        <v>149</v>
      </c>
      <c r="K71" s="260" t="s">
        <v>149</v>
      </c>
      <c r="L71" s="236">
        <v>0</v>
      </c>
      <c r="M71" s="236">
        <v>0</v>
      </c>
      <c r="N71" s="236">
        <v>0</v>
      </c>
      <c r="O71" s="236">
        <v>0</v>
      </c>
      <c r="P71" s="236">
        <v>0</v>
      </c>
      <c r="Q71" s="236">
        <v>0</v>
      </c>
      <c r="R71" s="260" t="s">
        <v>149</v>
      </c>
      <c r="S71" s="260" t="s">
        <v>149</v>
      </c>
    </row>
    <row r="72" spans="1:19" ht="28.2" customHeight="1" thickTop="1" thickBot="1" x14ac:dyDescent="0.25">
      <c r="A72" s="254" t="s">
        <v>232</v>
      </c>
      <c r="B72" s="238">
        <v>3122</v>
      </c>
      <c r="C72" s="238">
        <v>490</v>
      </c>
      <c r="D72" s="236">
        <v>0</v>
      </c>
      <c r="E72" s="260" t="s">
        <v>149</v>
      </c>
      <c r="F72" s="260" t="s">
        <v>149</v>
      </c>
      <c r="G72" s="260" t="s">
        <v>149</v>
      </c>
      <c r="H72" s="260" t="s">
        <v>149</v>
      </c>
      <c r="I72" s="260" t="s">
        <v>149</v>
      </c>
      <c r="J72" s="260" t="s">
        <v>149</v>
      </c>
      <c r="K72" s="260" t="s">
        <v>149</v>
      </c>
      <c r="L72" s="236">
        <v>0</v>
      </c>
      <c r="M72" s="236">
        <v>0</v>
      </c>
      <c r="N72" s="236">
        <v>0</v>
      </c>
      <c r="O72" s="236">
        <v>0</v>
      </c>
      <c r="P72" s="236">
        <v>0</v>
      </c>
      <c r="Q72" s="236">
        <v>0</v>
      </c>
      <c r="R72" s="260" t="s">
        <v>149</v>
      </c>
      <c r="S72" s="260" t="s">
        <v>149</v>
      </c>
    </row>
    <row r="73" spans="1:19" ht="18" customHeight="1" thickTop="1" thickBot="1" x14ac:dyDescent="0.25">
      <c r="A73" s="240" t="s">
        <v>194</v>
      </c>
      <c r="B73" s="243">
        <v>3130</v>
      </c>
      <c r="C73" s="243">
        <v>500</v>
      </c>
      <c r="D73" s="236">
        <v>0</v>
      </c>
      <c r="E73" s="260" t="s">
        <v>149</v>
      </c>
      <c r="F73" s="260" t="s">
        <v>149</v>
      </c>
      <c r="G73" s="260" t="s">
        <v>149</v>
      </c>
      <c r="H73" s="260" t="s">
        <v>149</v>
      </c>
      <c r="I73" s="260" t="s">
        <v>149</v>
      </c>
      <c r="J73" s="260" t="s">
        <v>149</v>
      </c>
      <c r="K73" s="260" t="s">
        <v>149</v>
      </c>
      <c r="L73" s="236">
        <v>0</v>
      </c>
      <c r="M73" s="236">
        <v>0</v>
      </c>
      <c r="N73" s="236">
        <v>0</v>
      </c>
      <c r="O73" s="236">
        <v>0</v>
      </c>
      <c r="P73" s="236">
        <v>0</v>
      </c>
      <c r="Q73" s="236">
        <v>0</v>
      </c>
      <c r="R73" s="260" t="s">
        <v>149</v>
      </c>
      <c r="S73" s="260" t="s">
        <v>149</v>
      </c>
    </row>
    <row r="74" spans="1:19" ht="28.8" customHeight="1" thickTop="1" thickBot="1" x14ac:dyDescent="0.25">
      <c r="A74" s="254" t="s">
        <v>195</v>
      </c>
      <c r="B74" s="238">
        <v>3131</v>
      </c>
      <c r="C74" s="238">
        <v>510</v>
      </c>
      <c r="D74" s="236">
        <v>0</v>
      </c>
      <c r="E74" s="260" t="s">
        <v>149</v>
      </c>
      <c r="F74" s="260" t="s">
        <v>149</v>
      </c>
      <c r="G74" s="260" t="s">
        <v>149</v>
      </c>
      <c r="H74" s="260" t="s">
        <v>149</v>
      </c>
      <c r="I74" s="260" t="s">
        <v>149</v>
      </c>
      <c r="J74" s="260" t="s">
        <v>149</v>
      </c>
      <c r="K74" s="260" t="s">
        <v>149</v>
      </c>
      <c r="L74" s="236">
        <v>0</v>
      </c>
      <c r="M74" s="236">
        <v>0</v>
      </c>
      <c r="N74" s="236">
        <v>0</v>
      </c>
      <c r="O74" s="236">
        <v>0</v>
      </c>
      <c r="P74" s="236">
        <v>0</v>
      </c>
      <c r="Q74" s="236">
        <v>0</v>
      </c>
      <c r="R74" s="260" t="s">
        <v>149</v>
      </c>
      <c r="S74" s="260" t="s">
        <v>149</v>
      </c>
    </row>
    <row r="75" spans="1:19" ht="19.8" customHeight="1" thickTop="1" thickBot="1" x14ac:dyDescent="0.25">
      <c r="A75" s="254" t="s">
        <v>196</v>
      </c>
      <c r="B75" s="238">
        <v>3132</v>
      </c>
      <c r="C75" s="238">
        <v>520</v>
      </c>
      <c r="D75" s="236">
        <v>0</v>
      </c>
      <c r="E75" s="260" t="s">
        <v>149</v>
      </c>
      <c r="F75" s="260" t="s">
        <v>149</v>
      </c>
      <c r="G75" s="260" t="s">
        <v>149</v>
      </c>
      <c r="H75" s="260" t="s">
        <v>149</v>
      </c>
      <c r="I75" s="260" t="s">
        <v>149</v>
      </c>
      <c r="J75" s="260" t="s">
        <v>149</v>
      </c>
      <c r="K75" s="260" t="s">
        <v>149</v>
      </c>
      <c r="L75" s="236">
        <v>0</v>
      </c>
      <c r="M75" s="236">
        <v>0</v>
      </c>
      <c r="N75" s="236">
        <v>0</v>
      </c>
      <c r="O75" s="236">
        <v>0</v>
      </c>
      <c r="P75" s="236">
        <v>0</v>
      </c>
      <c r="Q75" s="236">
        <v>0</v>
      </c>
      <c r="R75" s="260" t="s">
        <v>149</v>
      </c>
      <c r="S75" s="260" t="s">
        <v>149</v>
      </c>
    </row>
    <row r="76" spans="1:19" ht="21" customHeight="1" thickTop="1" thickBot="1" x14ac:dyDescent="0.25">
      <c r="A76" s="240" t="s">
        <v>197</v>
      </c>
      <c r="B76" s="243">
        <v>3140</v>
      </c>
      <c r="C76" s="243">
        <v>530</v>
      </c>
      <c r="D76" s="236">
        <v>0</v>
      </c>
      <c r="E76" s="260" t="s">
        <v>149</v>
      </c>
      <c r="F76" s="260" t="s">
        <v>149</v>
      </c>
      <c r="G76" s="260" t="s">
        <v>149</v>
      </c>
      <c r="H76" s="260" t="s">
        <v>149</v>
      </c>
      <c r="I76" s="260" t="s">
        <v>149</v>
      </c>
      <c r="J76" s="260" t="s">
        <v>149</v>
      </c>
      <c r="K76" s="260" t="s">
        <v>149</v>
      </c>
      <c r="L76" s="236">
        <v>0</v>
      </c>
      <c r="M76" s="236">
        <v>0</v>
      </c>
      <c r="N76" s="236">
        <v>0</v>
      </c>
      <c r="O76" s="236">
        <v>0</v>
      </c>
      <c r="P76" s="236">
        <v>0</v>
      </c>
      <c r="Q76" s="236">
        <v>0</v>
      </c>
      <c r="R76" s="260" t="s">
        <v>149</v>
      </c>
      <c r="S76" s="260" t="s">
        <v>149</v>
      </c>
    </row>
    <row r="77" spans="1:19" ht="27" customHeight="1" thickTop="1" thickBot="1" x14ac:dyDescent="0.25">
      <c r="A77" s="258" t="s">
        <v>198</v>
      </c>
      <c r="B77" s="238">
        <v>3141</v>
      </c>
      <c r="C77" s="238">
        <v>540</v>
      </c>
      <c r="D77" s="236">
        <v>0</v>
      </c>
      <c r="E77" s="260" t="s">
        <v>149</v>
      </c>
      <c r="F77" s="260" t="s">
        <v>149</v>
      </c>
      <c r="G77" s="260" t="s">
        <v>149</v>
      </c>
      <c r="H77" s="260" t="s">
        <v>149</v>
      </c>
      <c r="I77" s="260" t="s">
        <v>149</v>
      </c>
      <c r="J77" s="260" t="s">
        <v>149</v>
      </c>
      <c r="K77" s="260" t="s">
        <v>149</v>
      </c>
      <c r="L77" s="236">
        <v>0</v>
      </c>
      <c r="M77" s="236">
        <v>0</v>
      </c>
      <c r="N77" s="236">
        <v>0</v>
      </c>
      <c r="O77" s="236">
        <v>0</v>
      </c>
      <c r="P77" s="236">
        <v>0</v>
      </c>
      <c r="Q77" s="236">
        <v>0</v>
      </c>
      <c r="R77" s="260" t="s">
        <v>149</v>
      </c>
      <c r="S77" s="260" t="s">
        <v>149</v>
      </c>
    </row>
    <row r="78" spans="1:19" ht="22.2" customHeight="1" thickTop="1" thickBot="1" x14ac:dyDescent="0.25">
      <c r="A78" s="258" t="s">
        <v>233</v>
      </c>
      <c r="B78" s="238">
        <v>3142</v>
      </c>
      <c r="C78" s="238">
        <v>550</v>
      </c>
      <c r="D78" s="236">
        <v>0</v>
      </c>
      <c r="E78" s="260" t="s">
        <v>149</v>
      </c>
      <c r="F78" s="260" t="s">
        <v>149</v>
      </c>
      <c r="G78" s="260" t="s">
        <v>149</v>
      </c>
      <c r="H78" s="260" t="s">
        <v>149</v>
      </c>
      <c r="I78" s="260" t="s">
        <v>149</v>
      </c>
      <c r="J78" s="260" t="s">
        <v>149</v>
      </c>
      <c r="K78" s="260" t="s">
        <v>149</v>
      </c>
      <c r="L78" s="236">
        <v>0</v>
      </c>
      <c r="M78" s="236">
        <v>0</v>
      </c>
      <c r="N78" s="236">
        <v>0</v>
      </c>
      <c r="O78" s="236">
        <v>0</v>
      </c>
      <c r="P78" s="236">
        <v>0</v>
      </c>
      <c r="Q78" s="236">
        <v>0</v>
      </c>
      <c r="R78" s="260" t="s">
        <v>149</v>
      </c>
      <c r="S78" s="260" t="s">
        <v>149</v>
      </c>
    </row>
    <row r="79" spans="1:19" ht="21" customHeight="1" thickTop="1" thickBot="1" x14ac:dyDescent="0.25">
      <c r="A79" s="258" t="s">
        <v>200</v>
      </c>
      <c r="B79" s="238">
        <v>3143</v>
      </c>
      <c r="C79" s="238">
        <v>560</v>
      </c>
      <c r="D79" s="236">
        <v>0</v>
      </c>
      <c r="E79" s="260" t="s">
        <v>149</v>
      </c>
      <c r="F79" s="260" t="s">
        <v>149</v>
      </c>
      <c r="G79" s="260" t="s">
        <v>149</v>
      </c>
      <c r="H79" s="260" t="s">
        <v>149</v>
      </c>
      <c r="I79" s="260" t="s">
        <v>149</v>
      </c>
      <c r="J79" s="260" t="s">
        <v>149</v>
      </c>
      <c r="K79" s="260" t="s">
        <v>149</v>
      </c>
      <c r="L79" s="236">
        <v>0</v>
      </c>
      <c r="M79" s="236">
        <v>0</v>
      </c>
      <c r="N79" s="236">
        <v>0</v>
      </c>
      <c r="O79" s="236">
        <v>0</v>
      </c>
      <c r="P79" s="236">
        <v>0</v>
      </c>
      <c r="Q79" s="236">
        <v>0</v>
      </c>
      <c r="R79" s="260" t="s">
        <v>149</v>
      </c>
      <c r="S79" s="260" t="s">
        <v>149</v>
      </c>
    </row>
    <row r="80" spans="1:19" ht="24" customHeight="1" thickTop="1" thickBot="1" x14ac:dyDescent="0.25">
      <c r="A80" s="240" t="s">
        <v>201</v>
      </c>
      <c r="B80" s="243">
        <v>3150</v>
      </c>
      <c r="C80" s="243">
        <v>570</v>
      </c>
      <c r="D80" s="236">
        <v>0</v>
      </c>
      <c r="E80" s="260" t="s">
        <v>149</v>
      </c>
      <c r="F80" s="260" t="s">
        <v>149</v>
      </c>
      <c r="G80" s="260" t="s">
        <v>149</v>
      </c>
      <c r="H80" s="260" t="s">
        <v>149</v>
      </c>
      <c r="I80" s="260" t="s">
        <v>149</v>
      </c>
      <c r="J80" s="260" t="s">
        <v>149</v>
      </c>
      <c r="K80" s="260" t="s">
        <v>149</v>
      </c>
      <c r="L80" s="236">
        <v>0</v>
      </c>
      <c r="M80" s="236">
        <v>0</v>
      </c>
      <c r="N80" s="236">
        <v>0</v>
      </c>
      <c r="O80" s="236">
        <v>0</v>
      </c>
      <c r="P80" s="236">
        <v>0</v>
      </c>
      <c r="Q80" s="236">
        <v>0</v>
      </c>
      <c r="R80" s="260" t="s">
        <v>149</v>
      </c>
      <c r="S80" s="260" t="s">
        <v>149</v>
      </c>
    </row>
    <row r="81" spans="1:19" ht="26.4" customHeight="1" thickTop="1" thickBot="1" x14ac:dyDescent="0.25">
      <c r="A81" s="240" t="s">
        <v>202</v>
      </c>
      <c r="B81" s="243">
        <v>3160</v>
      </c>
      <c r="C81" s="243">
        <v>580</v>
      </c>
      <c r="D81" s="236">
        <v>0</v>
      </c>
      <c r="E81" s="260" t="s">
        <v>149</v>
      </c>
      <c r="F81" s="260" t="s">
        <v>149</v>
      </c>
      <c r="G81" s="260" t="s">
        <v>149</v>
      </c>
      <c r="H81" s="260" t="s">
        <v>149</v>
      </c>
      <c r="I81" s="260" t="s">
        <v>149</v>
      </c>
      <c r="J81" s="260" t="s">
        <v>149</v>
      </c>
      <c r="K81" s="260" t="s">
        <v>149</v>
      </c>
      <c r="L81" s="236">
        <v>0</v>
      </c>
      <c r="M81" s="236">
        <v>0</v>
      </c>
      <c r="N81" s="236">
        <v>0</v>
      </c>
      <c r="O81" s="236">
        <v>0</v>
      </c>
      <c r="P81" s="236">
        <v>0</v>
      </c>
      <c r="Q81" s="236">
        <v>0</v>
      </c>
      <c r="R81" s="260" t="s">
        <v>149</v>
      </c>
      <c r="S81" s="260" t="s">
        <v>149</v>
      </c>
    </row>
    <row r="82" spans="1:19" ht="19.8" customHeight="1" thickTop="1" thickBot="1" x14ac:dyDescent="0.25">
      <c r="A82" s="239" t="s">
        <v>203</v>
      </c>
      <c r="B82" s="242">
        <v>3200</v>
      </c>
      <c r="C82" s="242">
        <v>590</v>
      </c>
      <c r="D82" s="236">
        <v>0</v>
      </c>
      <c r="E82" s="260" t="s">
        <v>149</v>
      </c>
      <c r="F82" s="260" t="s">
        <v>149</v>
      </c>
      <c r="G82" s="260" t="s">
        <v>149</v>
      </c>
      <c r="H82" s="260" t="s">
        <v>149</v>
      </c>
      <c r="I82" s="260" t="s">
        <v>149</v>
      </c>
      <c r="J82" s="260" t="s">
        <v>149</v>
      </c>
      <c r="K82" s="260" t="s">
        <v>149</v>
      </c>
      <c r="L82" s="236">
        <v>0</v>
      </c>
      <c r="M82" s="236">
        <v>0</v>
      </c>
      <c r="N82" s="236">
        <v>0</v>
      </c>
      <c r="O82" s="236">
        <v>0</v>
      </c>
      <c r="P82" s="236">
        <v>0</v>
      </c>
      <c r="Q82" s="236">
        <v>0</v>
      </c>
      <c r="R82" s="260" t="s">
        <v>149</v>
      </c>
      <c r="S82" s="260" t="s">
        <v>149</v>
      </c>
    </row>
    <row r="83" spans="1:19" ht="28.2" customHeight="1" thickTop="1" thickBot="1" x14ac:dyDescent="0.25">
      <c r="A83" s="241" t="s">
        <v>234</v>
      </c>
      <c r="B83" s="243">
        <v>3210</v>
      </c>
      <c r="C83" s="243">
        <v>600</v>
      </c>
      <c r="D83" s="236">
        <v>0</v>
      </c>
      <c r="E83" s="260" t="s">
        <v>149</v>
      </c>
      <c r="F83" s="260" t="s">
        <v>149</v>
      </c>
      <c r="G83" s="260" t="s">
        <v>149</v>
      </c>
      <c r="H83" s="260" t="s">
        <v>149</v>
      </c>
      <c r="I83" s="260" t="s">
        <v>149</v>
      </c>
      <c r="J83" s="260" t="s">
        <v>149</v>
      </c>
      <c r="K83" s="260" t="s">
        <v>149</v>
      </c>
      <c r="L83" s="236">
        <v>0</v>
      </c>
      <c r="M83" s="236">
        <v>0</v>
      </c>
      <c r="N83" s="236">
        <v>0</v>
      </c>
      <c r="O83" s="236">
        <v>0</v>
      </c>
      <c r="P83" s="236">
        <v>0</v>
      </c>
      <c r="Q83" s="236">
        <v>0</v>
      </c>
      <c r="R83" s="260" t="s">
        <v>149</v>
      </c>
      <c r="S83" s="260" t="s">
        <v>149</v>
      </c>
    </row>
    <row r="84" spans="1:19" ht="25.8" customHeight="1" thickTop="1" thickBot="1" x14ac:dyDescent="0.25">
      <c r="A84" s="241" t="s">
        <v>205</v>
      </c>
      <c r="B84" s="243">
        <v>3220</v>
      </c>
      <c r="C84" s="243">
        <v>610</v>
      </c>
      <c r="D84" s="236">
        <v>0</v>
      </c>
      <c r="E84" s="260" t="s">
        <v>149</v>
      </c>
      <c r="F84" s="260" t="s">
        <v>149</v>
      </c>
      <c r="G84" s="260" t="s">
        <v>149</v>
      </c>
      <c r="H84" s="260" t="s">
        <v>149</v>
      </c>
      <c r="I84" s="260" t="s">
        <v>149</v>
      </c>
      <c r="J84" s="260" t="s">
        <v>149</v>
      </c>
      <c r="K84" s="260" t="s">
        <v>149</v>
      </c>
      <c r="L84" s="236">
        <v>0</v>
      </c>
      <c r="M84" s="236">
        <v>0</v>
      </c>
      <c r="N84" s="236">
        <v>0</v>
      </c>
      <c r="O84" s="236">
        <v>0</v>
      </c>
      <c r="P84" s="236">
        <v>0</v>
      </c>
      <c r="Q84" s="236">
        <v>0</v>
      </c>
      <c r="R84" s="260" t="s">
        <v>149</v>
      </c>
      <c r="S84" s="260" t="s">
        <v>149</v>
      </c>
    </row>
    <row r="85" spans="1:19" ht="27" customHeight="1" thickTop="1" thickBot="1" x14ac:dyDescent="0.25">
      <c r="A85" s="240" t="s">
        <v>206</v>
      </c>
      <c r="B85" s="243">
        <v>3230</v>
      </c>
      <c r="C85" s="243">
        <v>620</v>
      </c>
      <c r="D85" s="236">
        <v>0</v>
      </c>
      <c r="E85" s="260" t="s">
        <v>149</v>
      </c>
      <c r="F85" s="260" t="s">
        <v>149</v>
      </c>
      <c r="G85" s="260" t="s">
        <v>149</v>
      </c>
      <c r="H85" s="260" t="s">
        <v>149</v>
      </c>
      <c r="I85" s="260" t="s">
        <v>149</v>
      </c>
      <c r="J85" s="260" t="s">
        <v>149</v>
      </c>
      <c r="K85" s="260" t="s">
        <v>149</v>
      </c>
      <c r="L85" s="236">
        <v>0</v>
      </c>
      <c r="M85" s="236">
        <v>0</v>
      </c>
      <c r="N85" s="236">
        <v>0</v>
      </c>
      <c r="O85" s="236">
        <v>0</v>
      </c>
      <c r="P85" s="236">
        <v>0</v>
      </c>
      <c r="Q85" s="236">
        <v>0</v>
      </c>
      <c r="R85" s="260" t="s">
        <v>149</v>
      </c>
      <c r="S85" s="260" t="s">
        <v>149</v>
      </c>
    </row>
    <row r="86" spans="1:19" ht="27" customHeight="1" thickTop="1" thickBot="1" x14ac:dyDescent="0.25">
      <c r="A86" s="241" t="s">
        <v>207</v>
      </c>
      <c r="B86" s="243">
        <v>3240</v>
      </c>
      <c r="C86" s="243">
        <v>630</v>
      </c>
      <c r="D86" s="236">
        <v>0</v>
      </c>
      <c r="E86" s="260" t="s">
        <v>149</v>
      </c>
      <c r="F86" s="260" t="s">
        <v>149</v>
      </c>
      <c r="G86" s="260" t="s">
        <v>149</v>
      </c>
      <c r="H86" s="260" t="s">
        <v>149</v>
      </c>
      <c r="I86" s="260" t="s">
        <v>149</v>
      </c>
      <c r="J86" s="260" t="s">
        <v>149</v>
      </c>
      <c r="K86" s="260" t="s">
        <v>149</v>
      </c>
      <c r="L86" s="236">
        <v>0</v>
      </c>
      <c r="M86" s="236">
        <v>0</v>
      </c>
      <c r="N86" s="236">
        <v>0</v>
      </c>
      <c r="O86" s="236">
        <v>0</v>
      </c>
      <c r="P86" s="236">
        <v>0</v>
      </c>
      <c r="Q86" s="236">
        <v>0</v>
      </c>
      <c r="R86" s="260" t="s">
        <v>149</v>
      </c>
      <c r="S86" s="260" t="s">
        <v>149</v>
      </c>
    </row>
    <row r="87" spans="1:19" ht="10.8" thickTop="1" x14ac:dyDescent="0.2">
      <c r="A87" s="246"/>
      <c r="B87" s="247"/>
      <c r="C87" s="247"/>
      <c r="D87" s="248"/>
      <c r="E87" s="248"/>
      <c r="F87" s="249"/>
      <c r="G87" s="249"/>
      <c r="H87" s="249"/>
      <c r="I87" s="249"/>
      <c r="J87" s="249"/>
      <c r="K87" s="249"/>
      <c r="L87" s="248"/>
      <c r="M87" s="248"/>
      <c r="N87" s="248"/>
      <c r="O87" s="248"/>
      <c r="P87" s="248"/>
      <c r="Q87" s="248"/>
      <c r="R87" s="248"/>
      <c r="S87" s="249"/>
    </row>
    <row r="88" spans="1:19" x14ac:dyDescent="0.2">
      <c r="A88" s="217"/>
      <c r="B88" s="218"/>
      <c r="C88" s="218"/>
      <c r="D88" s="234"/>
      <c r="E88" s="234"/>
      <c r="F88" s="235"/>
      <c r="G88" s="235"/>
      <c r="H88" s="235"/>
      <c r="I88" s="235"/>
      <c r="J88" s="235"/>
      <c r="K88" s="235"/>
      <c r="L88" s="234"/>
      <c r="M88" s="234"/>
      <c r="N88" s="234"/>
      <c r="O88" s="234"/>
      <c r="P88" s="234"/>
      <c r="Q88" s="234"/>
      <c r="R88" s="234"/>
      <c r="S88" s="235"/>
    </row>
    <row r="89" spans="1:19" ht="24" customHeight="1" x14ac:dyDescent="0.2">
      <c r="A89" s="217" t="s">
        <v>324</v>
      </c>
      <c r="B89" s="218">
        <v>2450</v>
      </c>
      <c r="C89" s="218">
        <v>610</v>
      </c>
      <c r="D89" s="227" t="s">
        <v>364</v>
      </c>
      <c r="E89" s="227"/>
      <c r="F89" s="212" t="s">
        <v>149</v>
      </c>
      <c r="G89" s="212" t="s">
        <v>149</v>
      </c>
      <c r="H89" s="212" t="s">
        <v>149</v>
      </c>
      <c r="I89" s="212" t="s">
        <v>149</v>
      </c>
      <c r="J89" s="212" t="s">
        <v>149</v>
      </c>
      <c r="K89" s="212"/>
      <c r="L89" s="227" t="s">
        <v>364</v>
      </c>
      <c r="M89" s="227"/>
      <c r="N89" s="227"/>
      <c r="O89" s="227" t="s">
        <v>364</v>
      </c>
      <c r="P89" s="227" t="s">
        <v>364</v>
      </c>
      <c r="Q89" s="227" t="s">
        <v>364</v>
      </c>
      <c r="R89" s="227"/>
      <c r="S89" s="212" t="s">
        <v>149</v>
      </c>
    </row>
    <row r="90" spans="1:19" ht="25.2" customHeight="1" x14ac:dyDescent="0.2">
      <c r="A90" s="216" t="s">
        <v>116</v>
      </c>
      <c r="B90" s="205">
        <v>4100</v>
      </c>
      <c r="C90" s="205">
        <v>620</v>
      </c>
      <c r="D90" s="212" t="s">
        <v>149</v>
      </c>
      <c r="E90" s="212"/>
      <c r="F90" s="212" t="s">
        <v>149</v>
      </c>
      <c r="G90" s="212" t="s">
        <v>149</v>
      </c>
      <c r="H90" s="212" t="s">
        <v>149</v>
      </c>
      <c r="I90" s="212" t="s">
        <v>149</v>
      </c>
      <c r="J90" s="212" t="s">
        <v>149</v>
      </c>
      <c r="K90" s="212"/>
      <c r="L90" s="212" t="s">
        <v>149</v>
      </c>
      <c r="M90" s="212"/>
      <c r="N90" s="212"/>
      <c r="O90" s="212" t="s">
        <v>149</v>
      </c>
      <c r="P90" s="212" t="s">
        <v>149</v>
      </c>
      <c r="Q90" s="212" t="s">
        <v>149</v>
      </c>
      <c r="R90" s="212"/>
      <c r="S90" s="212" t="s">
        <v>149</v>
      </c>
    </row>
    <row r="91" spans="1:19" ht="21.6" customHeight="1" x14ac:dyDescent="0.2">
      <c r="A91" s="217" t="s">
        <v>235</v>
      </c>
      <c r="B91" s="218">
        <v>4110</v>
      </c>
      <c r="C91" s="205">
        <v>630</v>
      </c>
      <c r="D91" s="212" t="s">
        <v>149</v>
      </c>
      <c r="E91" s="212"/>
      <c r="F91" s="212" t="s">
        <v>149</v>
      </c>
      <c r="G91" s="212" t="s">
        <v>149</v>
      </c>
      <c r="H91" s="212" t="s">
        <v>149</v>
      </c>
      <c r="I91" s="212" t="s">
        <v>149</v>
      </c>
      <c r="J91" s="212" t="s">
        <v>149</v>
      </c>
      <c r="K91" s="212"/>
      <c r="L91" s="212" t="s">
        <v>149</v>
      </c>
      <c r="M91" s="212"/>
      <c r="N91" s="212"/>
      <c r="O91" s="212" t="s">
        <v>149</v>
      </c>
      <c r="P91" s="212" t="s">
        <v>149</v>
      </c>
      <c r="Q91" s="212" t="s">
        <v>149</v>
      </c>
      <c r="R91" s="212"/>
      <c r="S91" s="212" t="s">
        <v>149</v>
      </c>
    </row>
    <row r="92" spans="1:19" ht="22.2" customHeight="1" x14ac:dyDescent="0.2">
      <c r="A92" s="214" t="s">
        <v>236</v>
      </c>
      <c r="B92" s="215">
        <v>4111</v>
      </c>
      <c r="C92" s="205">
        <v>640</v>
      </c>
      <c r="D92" s="212" t="s">
        <v>149</v>
      </c>
      <c r="E92" s="212"/>
      <c r="F92" s="212" t="s">
        <v>149</v>
      </c>
      <c r="G92" s="212" t="s">
        <v>149</v>
      </c>
      <c r="H92" s="212" t="s">
        <v>149</v>
      </c>
      <c r="I92" s="212" t="s">
        <v>149</v>
      </c>
      <c r="J92" s="212" t="s">
        <v>149</v>
      </c>
      <c r="K92" s="212"/>
      <c r="L92" s="212" t="s">
        <v>149</v>
      </c>
      <c r="M92" s="212"/>
      <c r="N92" s="212"/>
      <c r="O92" s="212" t="s">
        <v>149</v>
      </c>
      <c r="P92" s="212" t="s">
        <v>149</v>
      </c>
      <c r="Q92" s="212" t="s">
        <v>149</v>
      </c>
      <c r="R92" s="212"/>
      <c r="S92" s="212" t="s">
        <v>149</v>
      </c>
    </row>
    <row r="93" spans="1:19" ht="16.8" customHeight="1" x14ac:dyDescent="0.2">
      <c r="A93" s="214" t="s">
        <v>237</v>
      </c>
      <c r="B93" s="215">
        <v>4112</v>
      </c>
      <c r="C93" s="205">
        <v>650</v>
      </c>
      <c r="D93" s="212" t="s">
        <v>149</v>
      </c>
      <c r="E93" s="212"/>
      <c r="F93" s="212" t="s">
        <v>149</v>
      </c>
      <c r="G93" s="212" t="s">
        <v>149</v>
      </c>
      <c r="H93" s="212" t="s">
        <v>149</v>
      </c>
      <c r="I93" s="212" t="s">
        <v>149</v>
      </c>
      <c r="J93" s="212" t="s">
        <v>149</v>
      </c>
      <c r="K93" s="212"/>
      <c r="L93" s="212" t="s">
        <v>149</v>
      </c>
      <c r="M93" s="212"/>
      <c r="N93" s="212"/>
      <c r="O93" s="212" t="s">
        <v>149</v>
      </c>
      <c r="P93" s="212" t="s">
        <v>149</v>
      </c>
      <c r="Q93" s="212" t="s">
        <v>149</v>
      </c>
      <c r="R93" s="212"/>
      <c r="S93" s="212" t="s">
        <v>149</v>
      </c>
    </row>
    <row r="94" spans="1:19" ht="21.6" customHeight="1" x14ac:dyDescent="0.2">
      <c r="A94" s="219" t="s">
        <v>238</v>
      </c>
      <c r="B94" s="215">
        <v>4113</v>
      </c>
      <c r="C94" s="205">
        <v>660</v>
      </c>
      <c r="D94" s="212" t="s">
        <v>149</v>
      </c>
      <c r="E94" s="212"/>
      <c r="F94" s="212" t="s">
        <v>149</v>
      </c>
      <c r="G94" s="212" t="s">
        <v>149</v>
      </c>
      <c r="H94" s="212" t="s">
        <v>149</v>
      </c>
      <c r="I94" s="212" t="s">
        <v>149</v>
      </c>
      <c r="J94" s="212" t="s">
        <v>149</v>
      </c>
      <c r="K94" s="212"/>
      <c r="L94" s="212" t="s">
        <v>149</v>
      </c>
      <c r="M94" s="212"/>
      <c r="N94" s="212"/>
      <c r="O94" s="212" t="s">
        <v>149</v>
      </c>
      <c r="P94" s="212" t="s">
        <v>149</v>
      </c>
      <c r="Q94" s="212" t="s">
        <v>149</v>
      </c>
      <c r="R94" s="212"/>
      <c r="S94" s="212" t="s">
        <v>149</v>
      </c>
    </row>
    <row r="95" spans="1:19" ht="21" customHeight="1" x14ac:dyDescent="0.2">
      <c r="A95" s="217" t="s">
        <v>325</v>
      </c>
      <c r="B95" s="218">
        <v>4120</v>
      </c>
      <c r="C95" s="205">
        <v>670</v>
      </c>
      <c r="D95" s="212" t="s">
        <v>149</v>
      </c>
      <c r="E95" s="212"/>
      <c r="F95" s="212" t="s">
        <v>149</v>
      </c>
      <c r="G95" s="212" t="s">
        <v>149</v>
      </c>
      <c r="H95" s="212" t="s">
        <v>149</v>
      </c>
      <c r="I95" s="212" t="s">
        <v>149</v>
      </c>
      <c r="J95" s="212" t="s">
        <v>149</v>
      </c>
      <c r="K95" s="212"/>
      <c r="L95" s="212" t="s">
        <v>149</v>
      </c>
      <c r="M95" s="212"/>
      <c r="N95" s="212"/>
      <c r="O95" s="212" t="s">
        <v>149</v>
      </c>
      <c r="P95" s="212" t="s">
        <v>149</v>
      </c>
      <c r="Q95" s="212" t="s">
        <v>149</v>
      </c>
      <c r="R95" s="212"/>
      <c r="S95" s="212" t="s">
        <v>149</v>
      </c>
    </row>
    <row r="96" spans="1:19" ht="22.2" customHeight="1" x14ac:dyDescent="0.2">
      <c r="A96" s="221" t="s">
        <v>326</v>
      </c>
      <c r="B96" s="215">
        <v>4121</v>
      </c>
      <c r="C96" s="205">
        <v>680</v>
      </c>
      <c r="D96" s="212" t="s">
        <v>149</v>
      </c>
      <c r="E96" s="212"/>
      <c r="F96" s="212" t="s">
        <v>149</v>
      </c>
      <c r="G96" s="212" t="s">
        <v>149</v>
      </c>
      <c r="H96" s="212" t="s">
        <v>149</v>
      </c>
      <c r="I96" s="212" t="s">
        <v>149</v>
      </c>
      <c r="J96" s="212" t="s">
        <v>149</v>
      </c>
      <c r="K96" s="212"/>
      <c r="L96" s="212" t="s">
        <v>149</v>
      </c>
      <c r="M96" s="212"/>
      <c r="N96" s="212"/>
      <c r="O96" s="212" t="s">
        <v>149</v>
      </c>
      <c r="P96" s="212" t="s">
        <v>149</v>
      </c>
      <c r="Q96" s="212" t="s">
        <v>149</v>
      </c>
      <c r="R96" s="212"/>
      <c r="S96" s="212" t="s">
        <v>149</v>
      </c>
    </row>
    <row r="97" spans="1:19" ht="25.8" customHeight="1" x14ac:dyDescent="0.2">
      <c r="A97" s="221" t="s">
        <v>327</v>
      </c>
      <c r="B97" s="215">
        <v>4122</v>
      </c>
      <c r="C97" s="205">
        <v>690</v>
      </c>
      <c r="D97" s="212" t="s">
        <v>149</v>
      </c>
      <c r="E97" s="212"/>
      <c r="F97" s="212" t="s">
        <v>149</v>
      </c>
      <c r="G97" s="212" t="s">
        <v>149</v>
      </c>
      <c r="H97" s="212" t="s">
        <v>149</v>
      </c>
      <c r="I97" s="212" t="s">
        <v>149</v>
      </c>
      <c r="J97" s="212" t="s">
        <v>149</v>
      </c>
      <c r="K97" s="212"/>
      <c r="L97" s="212" t="s">
        <v>149</v>
      </c>
      <c r="M97" s="212"/>
      <c r="N97" s="212"/>
      <c r="O97" s="212" t="s">
        <v>149</v>
      </c>
      <c r="P97" s="212" t="s">
        <v>149</v>
      </c>
      <c r="Q97" s="212" t="s">
        <v>149</v>
      </c>
      <c r="R97" s="212"/>
      <c r="S97" s="212" t="s">
        <v>149</v>
      </c>
    </row>
    <row r="98" spans="1:19" ht="24" customHeight="1" x14ac:dyDescent="0.2">
      <c r="A98" s="214" t="s">
        <v>328</v>
      </c>
      <c r="B98" s="215">
        <v>4123</v>
      </c>
      <c r="C98" s="205">
        <v>700</v>
      </c>
      <c r="D98" s="212" t="s">
        <v>149</v>
      </c>
      <c r="E98" s="212"/>
      <c r="F98" s="212" t="s">
        <v>149</v>
      </c>
      <c r="G98" s="212" t="s">
        <v>149</v>
      </c>
      <c r="H98" s="212" t="s">
        <v>149</v>
      </c>
      <c r="I98" s="212" t="s">
        <v>149</v>
      </c>
      <c r="J98" s="212" t="s">
        <v>149</v>
      </c>
      <c r="K98" s="212"/>
      <c r="L98" s="212" t="s">
        <v>149</v>
      </c>
      <c r="M98" s="212"/>
      <c r="N98" s="212"/>
      <c r="O98" s="212" t="s">
        <v>149</v>
      </c>
      <c r="P98" s="212" t="s">
        <v>149</v>
      </c>
      <c r="Q98" s="212" t="s">
        <v>149</v>
      </c>
      <c r="R98" s="212"/>
      <c r="S98" s="212" t="s">
        <v>149</v>
      </c>
    </row>
    <row r="99" spans="1:19" ht="15.6" customHeight="1" x14ac:dyDescent="0.2">
      <c r="A99" s="216" t="s">
        <v>117</v>
      </c>
      <c r="B99" s="205">
        <v>4200</v>
      </c>
      <c r="C99" s="205">
        <v>710</v>
      </c>
      <c r="D99" s="212" t="s">
        <v>149</v>
      </c>
      <c r="E99" s="212"/>
      <c r="F99" s="212" t="s">
        <v>149</v>
      </c>
      <c r="G99" s="212" t="s">
        <v>149</v>
      </c>
      <c r="H99" s="212" t="s">
        <v>149</v>
      </c>
      <c r="I99" s="212" t="s">
        <v>149</v>
      </c>
      <c r="J99" s="212" t="s">
        <v>149</v>
      </c>
      <c r="K99" s="212"/>
      <c r="L99" s="212" t="s">
        <v>149</v>
      </c>
      <c r="M99" s="212"/>
      <c r="N99" s="212"/>
      <c r="O99" s="212" t="s">
        <v>149</v>
      </c>
      <c r="P99" s="212" t="s">
        <v>149</v>
      </c>
      <c r="Q99" s="212" t="s">
        <v>149</v>
      </c>
      <c r="R99" s="212"/>
      <c r="S99" s="212" t="s">
        <v>149</v>
      </c>
    </row>
    <row r="100" spans="1:19" ht="19.8" customHeight="1" x14ac:dyDescent="0.2">
      <c r="A100" s="217" t="s">
        <v>239</v>
      </c>
      <c r="B100" s="218">
        <v>4210</v>
      </c>
      <c r="C100" s="205">
        <v>720</v>
      </c>
      <c r="D100" s="222" t="s">
        <v>149</v>
      </c>
      <c r="E100" s="222"/>
      <c r="F100" s="222" t="s">
        <v>149</v>
      </c>
      <c r="G100" s="212" t="s">
        <v>149</v>
      </c>
      <c r="H100" s="212" t="s">
        <v>149</v>
      </c>
      <c r="I100" s="212" t="s">
        <v>149</v>
      </c>
      <c r="J100" s="212" t="s">
        <v>149</v>
      </c>
      <c r="K100" s="212"/>
      <c r="L100" s="212" t="s">
        <v>149</v>
      </c>
      <c r="M100" s="212"/>
      <c r="N100" s="212"/>
      <c r="O100" s="212" t="s">
        <v>149</v>
      </c>
      <c r="P100" s="212" t="s">
        <v>149</v>
      </c>
      <c r="Q100" s="212" t="s">
        <v>149</v>
      </c>
      <c r="R100" s="212"/>
      <c r="S100" s="212" t="s">
        <v>149</v>
      </c>
    </row>
    <row r="101" spans="1:19" ht="13.2" customHeight="1" x14ac:dyDescent="0.2">
      <c r="A101" s="217" t="s">
        <v>329</v>
      </c>
      <c r="B101" s="218">
        <v>4220</v>
      </c>
      <c r="C101" s="205">
        <v>730</v>
      </c>
      <c r="D101" s="212" t="s">
        <v>149</v>
      </c>
      <c r="E101" s="212"/>
      <c r="F101" s="212" t="s">
        <v>149</v>
      </c>
      <c r="G101" s="223" t="s">
        <v>149</v>
      </c>
      <c r="H101" s="212" t="s">
        <v>149</v>
      </c>
      <c r="I101" s="212" t="s">
        <v>149</v>
      </c>
      <c r="J101" s="212" t="s">
        <v>149</v>
      </c>
      <c r="K101" s="212"/>
      <c r="L101" s="212" t="s">
        <v>149</v>
      </c>
      <c r="M101" s="212"/>
      <c r="N101" s="212"/>
      <c r="O101" s="212" t="s">
        <v>149</v>
      </c>
      <c r="P101" s="212" t="s">
        <v>149</v>
      </c>
      <c r="Q101" s="212" t="s">
        <v>149</v>
      </c>
      <c r="R101" s="212"/>
      <c r="S101" s="212" t="s">
        <v>149</v>
      </c>
    </row>
    <row r="102" spans="1:19" x14ac:dyDescent="0.2">
      <c r="A102" s="379" t="s">
        <v>382</v>
      </c>
      <c r="B102" s="380"/>
      <c r="C102" s="380"/>
      <c r="D102" s="380"/>
      <c r="E102" s="380"/>
      <c r="F102" s="380"/>
      <c r="G102" s="380"/>
      <c r="H102" s="380"/>
      <c r="I102" s="380"/>
      <c r="J102" s="380"/>
      <c r="K102" s="380"/>
      <c r="L102" s="380"/>
      <c r="M102" s="380"/>
      <c r="N102" s="380"/>
      <c r="O102" s="380"/>
      <c r="P102" s="380"/>
      <c r="Q102" s="380"/>
      <c r="R102" s="380"/>
      <c r="S102" s="380"/>
    </row>
    <row r="103" spans="1:19" ht="14.4" x14ac:dyDescent="0.3">
      <c r="A103" s="228" t="s">
        <v>371</v>
      </c>
      <c r="B103" s="200"/>
      <c r="C103" s="206"/>
      <c r="D103" s="226"/>
      <c r="E103" s="220"/>
      <c r="F103" s="220"/>
      <c r="G103" s="220"/>
      <c r="H103" s="387" t="s">
        <v>345</v>
      </c>
      <c r="I103" s="387"/>
      <c r="J103" s="387"/>
      <c r="K103" s="387"/>
      <c r="L103" s="387"/>
      <c r="M103" s="200"/>
      <c r="N103" s="200"/>
      <c r="O103" s="200"/>
      <c r="P103" s="200"/>
      <c r="Q103" s="200"/>
      <c r="R103" s="200"/>
      <c r="S103" s="200"/>
    </row>
    <row r="104" spans="1:19" ht="14.4" x14ac:dyDescent="0.3">
      <c r="A104" s="228"/>
      <c r="B104" s="200"/>
      <c r="C104" s="206"/>
      <c r="D104" s="207" t="s">
        <v>208</v>
      </c>
      <c r="E104" s="225"/>
      <c r="F104" s="224"/>
      <c r="G104" s="200"/>
      <c r="H104" s="368"/>
      <c r="I104" s="368"/>
      <c r="J104" s="368"/>
      <c r="K104" s="233"/>
      <c r="L104" s="200"/>
      <c r="M104" s="200"/>
      <c r="N104" s="200"/>
      <c r="O104" s="200"/>
      <c r="P104" s="200"/>
      <c r="Q104" s="200"/>
      <c r="R104" s="200"/>
      <c r="S104" s="200"/>
    </row>
    <row r="105" spans="1:19" ht="55.2" customHeight="1" x14ac:dyDescent="0.3">
      <c r="A105" s="209" t="s">
        <v>372</v>
      </c>
      <c r="B105" s="250"/>
      <c r="C105" s="267"/>
      <c r="D105" s="268"/>
      <c r="E105" s="269"/>
      <c r="F105" s="269"/>
      <c r="G105" s="250"/>
      <c r="H105" s="387" t="s">
        <v>346</v>
      </c>
      <c r="I105" s="387"/>
      <c r="J105" s="387"/>
      <c r="K105" s="387"/>
      <c r="L105" s="387"/>
      <c r="M105" s="200"/>
      <c r="N105" s="200"/>
      <c r="O105" s="200"/>
      <c r="P105" s="200"/>
      <c r="Q105" s="200"/>
      <c r="R105" s="200"/>
      <c r="S105" s="200"/>
    </row>
    <row r="106" spans="1:19" ht="14.4" x14ac:dyDescent="0.3">
      <c r="A106" s="265" t="s">
        <v>390</v>
      </c>
      <c r="B106" s="200"/>
      <c r="C106" s="201"/>
      <c r="D106" s="225" t="s">
        <v>208</v>
      </c>
      <c r="E106" s="225"/>
      <c r="F106" s="224"/>
      <c r="G106" s="200"/>
      <c r="H106" s="368"/>
      <c r="I106" s="368"/>
      <c r="J106" s="368"/>
      <c r="K106" s="233"/>
      <c r="L106" s="200"/>
      <c r="M106" s="200"/>
      <c r="N106" s="200"/>
      <c r="O106" s="200"/>
      <c r="P106" s="200"/>
      <c r="Q106" s="200"/>
      <c r="R106" s="200"/>
      <c r="S106" s="200"/>
    </row>
  </sheetData>
  <mergeCells count="55">
    <mergeCell ref="H103:L103"/>
    <mergeCell ref="H105:L105"/>
    <mergeCell ref="N9:O9"/>
    <mergeCell ref="N10:O10"/>
    <mergeCell ref="N11:O11"/>
    <mergeCell ref="B9:M9"/>
    <mergeCell ref="B10:M10"/>
    <mergeCell ref="B11:M11"/>
    <mergeCell ref="E12:F12"/>
    <mergeCell ref="E13:F13"/>
    <mergeCell ref="E14:F14"/>
    <mergeCell ref="E15:F15"/>
    <mergeCell ref="E18:F18"/>
    <mergeCell ref="Q19:Q21"/>
    <mergeCell ref="R18:S19"/>
    <mergeCell ref="R20:R21"/>
    <mergeCell ref="S20:S21"/>
    <mergeCell ref="R9:S9"/>
    <mergeCell ref="R10:S10"/>
    <mergeCell ref="R11:S11"/>
    <mergeCell ref="G14:S14"/>
    <mergeCell ref="L19:L21"/>
    <mergeCell ref="G12:P12"/>
    <mergeCell ref="I18:I21"/>
    <mergeCell ref="G18:G21"/>
    <mergeCell ref="H18:H21"/>
    <mergeCell ref="M20:M21"/>
    <mergeCell ref="P19:P21"/>
    <mergeCell ref="P18:Q18"/>
    <mergeCell ref="H106:J106"/>
    <mergeCell ref="H104:J104"/>
    <mergeCell ref="G15:S15"/>
    <mergeCell ref="L18:O18"/>
    <mergeCell ref="J18:K18"/>
    <mergeCell ref="J19:J21"/>
    <mergeCell ref="K19:K21"/>
    <mergeCell ref="A102:S102"/>
    <mergeCell ref="A18:A21"/>
    <mergeCell ref="B18:B21"/>
    <mergeCell ref="C18:C21"/>
    <mergeCell ref="D18:D21"/>
    <mergeCell ref="E19:E21"/>
    <mergeCell ref="F19:F21"/>
    <mergeCell ref="M19:O19"/>
    <mergeCell ref="N20:O20"/>
    <mergeCell ref="J1:S2"/>
    <mergeCell ref="A3:S3"/>
    <mergeCell ref="A12:D12"/>
    <mergeCell ref="G13:S13"/>
    <mergeCell ref="A15:D15"/>
    <mergeCell ref="A4:J4"/>
    <mergeCell ref="A6:S6"/>
    <mergeCell ref="A13:D13"/>
    <mergeCell ref="A14:D14"/>
    <mergeCell ref="R8:S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opLeftCell="A10" workbookViewId="0">
      <selection activeCell="K31" sqref="K31"/>
    </sheetView>
  </sheetViews>
  <sheetFormatPr defaultRowHeight="10.199999999999999" x14ac:dyDescent="0.2"/>
  <cols>
    <col min="1" max="1" width="39.85546875" customWidth="1"/>
    <col min="2" max="2" width="12.42578125" customWidth="1"/>
    <col min="3" max="3" width="13.5703125" customWidth="1"/>
    <col min="4" max="4" width="20" customWidth="1"/>
    <col min="5" max="5" width="17.42578125" customWidth="1"/>
    <col min="9" max="9" width="15.85546875" customWidth="1"/>
    <col min="10" max="10" width="16.85546875" customWidth="1"/>
    <col min="11" max="11" width="17.42578125" customWidth="1"/>
    <col min="12" max="12" width="16.140625" customWidth="1"/>
    <col min="13" max="13" width="16" customWidth="1"/>
    <col min="14" max="14" width="16.85546875" customWidth="1"/>
    <col min="15" max="15" width="19.28515625" customWidth="1"/>
  </cols>
  <sheetData>
    <row r="1" spans="1:15" ht="13.8" x14ac:dyDescent="0.25">
      <c r="A1" s="139"/>
      <c r="B1" s="139"/>
      <c r="C1" s="139"/>
      <c r="D1" s="139"/>
      <c r="E1" s="139"/>
      <c r="F1" s="139"/>
      <c r="G1" s="139"/>
      <c r="H1" s="145"/>
      <c r="I1" s="409" t="s">
        <v>357</v>
      </c>
      <c r="J1" s="409"/>
      <c r="K1" s="409"/>
      <c r="L1" s="409"/>
      <c r="M1" s="409"/>
      <c r="N1" s="409"/>
      <c r="O1" s="145"/>
    </row>
    <row r="2" spans="1:15" ht="13.8" x14ac:dyDescent="0.25">
      <c r="A2" s="139"/>
      <c r="B2" s="139"/>
      <c r="C2" s="139"/>
      <c r="D2" s="139"/>
      <c r="E2" s="139"/>
      <c r="F2" s="139"/>
      <c r="G2" s="145"/>
      <c r="H2" s="145"/>
      <c r="I2" s="409"/>
      <c r="J2" s="409"/>
      <c r="K2" s="409"/>
      <c r="L2" s="409"/>
      <c r="M2" s="409"/>
      <c r="N2" s="409"/>
      <c r="O2" s="145"/>
    </row>
    <row r="3" spans="1:15" ht="13.8" x14ac:dyDescent="0.25">
      <c r="A3" s="363" t="s">
        <v>126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145"/>
    </row>
    <row r="4" spans="1:15" ht="13.8" x14ac:dyDescent="0.25">
      <c r="A4" s="363" t="s">
        <v>209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144"/>
    </row>
    <row r="5" spans="1:15" ht="13.8" x14ac:dyDescent="0.25">
      <c r="A5" s="366" t="s">
        <v>358</v>
      </c>
      <c r="B5" s="366"/>
      <c r="C5" s="366"/>
      <c r="D5" s="151" t="s">
        <v>359</v>
      </c>
      <c r="E5" s="144" t="s">
        <v>360</v>
      </c>
      <c r="F5" s="144"/>
      <c r="G5" s="156"/>
      <c r="H5" s="156"/>
      <c r="I5" s="144"/>
      <c r="J5" s="144"/>
      <c r="K5" s="144"/>
      <c r="L5" s="144"/>
      <c r="M5" s="144"/>
      <c r="N5" s="144"/>
      <c r="O5" s="144"/>
    </row>
    <row r="6" spans="1:15" ht="13.8" x14ac:dyDescent="0.25">
      <c r="A6" s="363" t="s">
        <v>388</v>
      </c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139"/>
    </row>
    <row r="7" spans="1:15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5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397" t="s">
        <v>127</v>
      </c>
      <c r="O8" s="397"/>
    </row>
    <row r="9" spans="1:15" ht="12" x14ac:dyDescent="0.25">
      <c r="A9" s="148" t="s">
        <v>4</v>
      </c>
      <c r="B9" s="390" t="s">
        <v>361</v>
      </c>
      <c r="C9" s="390"/>
      <c r="D9" s="390"/>
      <c r="E9" s="390"/>
      <c r="F9" s="390"/>
      <c r="G9" s="390"/>
      <c r="H9" s="390"/>
      <c r="I9" s="390"/>
      <c r="J9" s="390"/>
      <c r="K9" s="390"/>
      <c r="L9" s="149" t="s">
        <v>5</v>
      </c>
      <c r="M9" s="140"/>
      <c r="N9" s="383" t="s">
        <v>6</v>
      </c>
      <c r="O9" s="383"/>
    </row>
    <row r="10" spans="1:15" ht="12.6" x14ac:dyDescent="0.2">
      <c r="A10" s="141" t="s">
        <v>7</v>
      </c>
      <c r="B10" s="391" t="s">
        <v>334</v>
      </c>
      <c r="C10" s="391"/>
      <c r="D10" s="391"/>
      <c r="E10" s="391"/>
      <c r="F10" s="391"/>
      <c r="G10" s="391"/>
      <c r="H10" s="391"/>
      <c r="I10" s="391"/>
      <c r="J10" s="391"/>
      <c r="K10" s="391"/>
      <c r="L10" s="149" t="s">
        <v>362</v>
      </c>
      <c r="M10" s="140"/>
      <c r="N10" s="384" t="s">
        <v>348</v>
      </c>
      <c r="O10" s="384"/>
    </row>
    <row r="11" spans="1:15" ht="25.8" customHeight="1" x14ac:dyDescent="0.2">
      <c r="A11" s="141" t="s">
        <v>8</v>
      </c>
      <c r="B11" s="391" t="s">
        <v>9</v>
      </c>
      <c r="C11" s="391"/>
      <c r="D11" s="391"/>
      <c r="E11" s="391"/>
      <c r="F11" s="391"/>
      <c r="G11" s="391"/>
      <c r="H11" s="391"/>
      <c r="I11" s="391"/>
      <c r="J11" s="391"/>
      <c r="K11" s="391"/>
      <c r="L11" s="149" t="s">
        <v>363</v>
      </c>
      <c r="M11" s="140"/>
      <c r="N11" s="384">
        <v>420</v>
      </c>
      <c r="O11" s="384"/>
    </row>
    <row r="12" spans="1:15" ht="22.2" customHeight="1" x14ac:dyDescent="0.25">
      <c r="A12" s="364" t="s">
        <v>128</v>
      </c>
      <c r="B12" s="364"/>
      <c r="C12" s="364"/>
      <c r="D12" s="153" t="s">
        <v>335</v>
      </c>
      <c r="E12" s="395" t="e">
        <v>#N/A</v>
      </c>
      <c r="F12" s="395"/>
      <c r="G12" s="395"/>
      <c r="H12" s="395"/>
      <c r="I12" s="395"/>
      <c r="J12" s="395"/>
      <c r="K12" s="395"/>
      <c r="L12" s="175"/>
      <c r="M12" s="155"/>
      <c r="N12" s="155"/>
      <c r="O12" s="147"/>
    </row>
    <row r="13" spans="1:15" ht="21.6" customHeight="1" x14ac:dyDescent="0.35">
      <c r="A13" s="364" t="s">
        <v>129</v>
      </c>
      <c r="B13" s="364"/>
      <c r="C13" s="364"/>
      <c r="D13" s="158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146"/>
    </row>
    <row r="14" spans="1:15" ht="19.8" customHeight="1" x14ac:dyDescent="0.25">
      <c r="A14" s="364" t="s">
        <v>130</v>
      </c>
      <c r="B14" s="364"/>
      <c r="C14" s="364"/>
      <c r="D14" s="154" t="s">
        <v>365</v>
      </c>
      <c r="E14" s="395" t="s">
        <v>366</v>
      </c>
      <c r="F14" s="395"/>
      <c r="G14" s="395"/>
      <c r="H14" s="395"/>
      <c r="I14" s="395"/>
      <c r="J14" s="395"/>
      <c r="K14" s="395"/>
      <c r="L14" s="395"/>
      <c r="M14" s="395"/>
      <c r="N14" s="395"/>
      <c r="O14" s="146"/>
    </row>
    <row r="15" spans="1:15" ht="23.4" customHeight="1" x14ac:dyDescent="0.35">
      <c r="A15" s="364" t="s">
        <v>261</v>
      </c>
      <c r="B15" s="364"/>
      <c r="C15" s="364"/>
      <c r="D15" s="150"/>
      <c r="E15" s="396" t="s">
        <v>373</v>
      </c>
      <c r="F15" s="396"/>
      <c r="G15" s="396"/>
      <c r="H15" s="396"/>
      <c r="I15" s="396"/>
      <c r="J15" s="396"/>
      <c r="K15" s="396"/>
      <c r="L15" s="396"/>
      <c r="M15" s="396"/>
      <c r="N15" s="396"/>
      <c r="O15" s="146"/>
    </row>
    <row r="16" spans="1:15" ht="22.8" customHeight="1" x14ac:dyDescent="0.2">
      <c r="A16" s="142" t="s">
        <v>356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spans="1:15" ht="19.2" customHeight="1" thickBot="1" x14ac:dyDescent="0.25">
      <c r="A17" s="142" t="s">
        <v>132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spans="1:15" ht="11.4" thickTop="1" thickBot="1" x14ac:dyDescent="0.25">
      <c r="A18" s="370" t="s">
        <v>134</v>
      </c>
      <c r="B18" s="370" t="s">
        <v>367</v>
      </c>
      <c r="C18" s="370" t="s">
        <v>17</v>
      </c>
      <c r="D18" s="370" t="s">
        <v>211</v>
      </c>
      <c r="E18" s="370" t="s">
        <v>212</v>
      </c>
      <c r="F18" s="370"/>
      <c r="G18" s="370" t="s">
        <v>213</v>
      </c>
      <c r="H18" s="370" t="s">
        <v>260</v>
      </c>
      <c r="I18" s="401" t="s">
        <v>214</v>
      </c>
      <c r="J18" s="403"/>
      <c r="K18" s="401" t="s">
        <v>215</v>
      </c>
      <c r="L18" s="402"/>
      <c r="M18" s="403"/>
      <c r="N18" s="381" t="s">
        <v>216</v>
      </c>
      <c r="O18" s="381"/>
    </row>
    <row r="19" spans="1:15" ht="11.4" thickTop="1" thickBot="1" x14ac:dyDescent="0.25">
      <c r="A19" s="370"/>
      <c r="B19" s="370"/>
      <c r="C19" s="370"/>
      <c r="D19" s="370"/>
      <c r="E19" s="370"/>
      <c r="F19" s="370"/>
      <c r="G19" s="370"/>
      <c r="H19" s="370"/>
      <c r="I19" s="404"/>
      <c r="J19" s="406"/>
      <c r="K19" s="404"/>
      <c r="L19" s="405"/>
      <c r="M19" s="406"/>
      <c r="N19" s="381"/>
      <c r="O19" s="381"/>
    </row>
    <row r="20" spans="1:15" ht="49.2" thickTop="1" thickBot="1" x14ac:dyDescent="0.25">
      <c r="A20" s="370"/>
      <c r="B20" s="370"/>
      <c r="C20" s="370"/>
      <c r="D20" s="370"/>
      <c r="E20" s="162" t="s">
        <v>143</v>
      </c>
      <c r="F20" s="171" t="s">
        <v>217</v>
      </c>
      <c r="G20" s="370"/>
      <c r="H20" s="370"/>
      <c r="I20" s="162" t="s">
        <v>143</v>
      </c>
      <c r="J20" s="171" t="s">
        <v>368</v>
      </c>
      <c r="K20" s="162" t="s">
        <v>143</v>
      </c>
      <c r="L20" s="171" t="s">
        <v>368</v>
      </c>
      <c r="M20" s="162" t="s">
        <v>218</v>
      </c>
      <c r="N20" s="162" t="s">
        <v>143</v>
      </c>
      <c r="O20" s="188" t="s">
        <v>217</v>
      </c>
    </row>
    <row r="21" spans="1:15" ht="11.4" thickTop="1" thickBot="1" x14ac:dyDescent="0.25">
      <c r="A21" s="160">
        <v>1</v>
      </c>
      <c r="B21" s="160">
        <v>2</v>
      </c>
      <c r="C21" s="160">
        <v>3</v>
      </c>
      <c r="D21" s="160">
        <v>4</v>
      </c>
      <c r="E21" s="160">
        <v>5</v>
      </c>
      <c r="F21" s="160">
        <v>6</v>
      </c>
      <c r="G21" s="160">
        <v>7</v>
      </c>
      <c r="H21" s="160">
        <v>8</v>
      </c>
      <c r="I21" s="160">
        <v>9</v>
      </c>
      <c r="J21" s="160">
        <v>10</v>
      </c>
      <c r="K21" s="160">
        <v>11</v>
      </c>
      <c r="L21" s="160">
        <v>12</v>
      </c>
      <c r="M21" s="160">
        <v>13</v>
      </c>
      <c r="N21" s="160">
        <v>14</v>
      </c>
      <c r="O21" s="160">
        <v>15</v>
      </c>
    </row>
    <row r="22" spans="1:15" ht="24" customHeight="1" thickTop="1" thickBot="1" x14ac:dyDescent="0.25">
      <c r="A22" s="160" t="s">
        <v>219</v>
      </c>
      <c r="B22" s="166" t="s">
        <v>149</v>
      </c>
      <c r="C22" s="176" t="s">
        <v>150</v>
      </c>
      <c r="D22" s="159">
        <v>10596629.67</v>
      </c>
      <c r="E22" s="159">
        <v>26567.61</v>
      </c>
      <c r="F22" s="159">
        <v>0</v>
      </c>
      <c r="G22" s="159">
        <v>0</v>
      </c>
      <c r="H22" s="159">
        <v>0</v>
      </c>
      <c r="I22" s="159">
        <v>10596629.67</v>
      </c>
      <c r="J22" s="159">
        <v>10596629.67</v>
      </c>
      <c r="K22" s="185" t="s">
        <v>149</v>
      </c>
      <c r="L22" s="185" t="s">
        <v>149</v>
      </c>
      <c r="M22" s="185" t="s">
        <v>149</v>
      </c>
      <c r="N22" s="159">
        <v>26567.60999999987</v>
      </c>
      <c r="O22" s="159">
        <v>0</v>
      </c>
    </row>
    <row r="23" spans="1:15" ht="34.200000000000003" customHeight="1" thickTop="1" thickBot="1" x14ac:dyDescent="0.25">
      <c r="A23" s="186" t="s">
        <v>220</v>
      </c>
      <c r="B23" s="166" t="s">
        <v>149</v>
      </c>
      <c r="C23" s="176" t="s">
        <v>151</v>
      </c>
      <c r="D23" s="159">
        <v>10596629.67</v>
      </c>
      <c r="E23" s="185" t="s">
        <v>149</v>
      </c>
      <c r="F23" s="185" t="s">
        <v>149</v>
      </c>
      <c r="G23" s="185" t="s">
        <v>149</v>
      </c>
      <c r="H23" s="185" t="s">
        <v>149</v>
      </c>
      <c r="I23" s="159">
        <v>10596629.67</v>
      </c>
      <c r="J23" s="159">
        <v>10596629.67</v>
      </c>
      <c r="K23" s="185" t="s">
        <v>149</v>
      </c>
      <c r="L23" s="185" t="s">
        <v>149</v>
      </c>
      <c r="M23" s="185" t="s">
        <v>149</v>
      </c>
      <c r="N23" s="185" t="s">
        <v>149</v>
      </c>
      <c r="O23" s="185" t="s">
        <v>149</v>
      </c>
    </row>
    <row r="24" spans="1:15" ht="75.599999999999994" customHeight="1" thickTop="1" thickBot="1" x14ac:dyDescent="0.25">
      <c r="A24" s="187" t="s">
        <v>330</v>
      </c>
      <c r="B24" s="166" t="s">
        <v>149</v>
      </c>
      <c r="C24" s="176" t="s">
        <v>153</v>
      </c>
      <c r="D24" s="159">
        <v>0</v>
      </c>
      <c r="E24" s="185" t="s">
        <v>149</v>
      </c>
      <c r="F24" s="185" t="s">
        <v>149</v>
      </c>
      <c r="G24" s="185" t="s">
        <v>149</v>
      </c>
      <c r="H24" s="185" t="s">
        <v>149</v>
      </c>
      <c r="I24" s="159">
        <v>0</v>
      </c>
      <c r="J24" s="159">
        <v>0</v>
      </c>
      <c r="K24" s="185" t="s">
        <v>149</v>
      </c>
      <c r="L24" s="185" t="s">
        <v>149</v>
      </c>
      <c r="M24" s="185" t="s">
        <v>149</v>
      </c>
      <c r="N24" s="185" t="s">
        <v>149</v>
      </c>
      <c r="O24" s="185" t="s">
        <v>149</v>
      </c>
    </row>
    <row r="25" spans="1:15" ht="136.80000000000001" customHeight="1" thickTop="1" thickBot="1" x14ac:dyDescent="0.25">
      <c r="A25" s="186" t="s">
        <v>331</v>
      </c>
      <c r="B25" s="166" t="s">
        <v>149</v>
      </c>
      <c r="C25" s="176" t="s">
        <v>154</v>
      </c>
      <c r="D25" s="159">
        <v>0</v>
      </c>
      <c r="E25" s="185" t="s">
        <v>149</v>
      </c>
      <c r="F25" s="185" t="s">
        <v>149</v>
      </c>
      <c r="G25" s="185" t="s">
        <v>149</v>
      </c>
      <c r="H25" s="185" t="s">
        <v>149</v>
      </c>
      <c r="I25" s="159">
        <v>0</v>
      </c>
      <c r="J25" s="159">
        <v>0</v>
      </c>
      <c r="K25" s="185" t="s">
        <v>149</v>
      </c>
      <c r="L25" s="185" t="s">
        <v>149</v>
      </c>
      <c r="M25" s="185" t="s">
        <v>149</v>
      </c>
      <c r="N25" s="185" t="s">
        <v>149</v>
      </c>
      <c r="O25" s="185" t="s">
        <v>149</v>
      </c>
    </row>
    <row r="26" spans="1:15" ht="11.4" thickTop="1" thickBot="1" x14ac:dyDescent="0.25">
      <c r="A26" s="189"/>
      <c r="B26" s="166"/>
      <c r="C26" s="176" t="s">
        <v>156</v>
      </c>
      <c r="D26" s="159"/>
      <c r="E26" s="185"/>
      <c r="F26" s="185"/>
      <c r="G26" s="185"/>
      <c r="H26" s="185"/>
      <c r="I26" s="159"/>
      <c r="J26" s="159"/>
      <c r="K26" s="185"/>
      <c r="L26" s="185"/>
      <c r="M26" s="185"/>
      <c r="N26" s="185"/>
      <c r="O26" s="185"/>
    </row>
    <row r="27" spans="1:15" ht="11.4" thickTop="1" thickBot="1" x14ac:dyDescent="0.25">
      <c r="A27" s="186" t="s">
        <v>221</v>
      </c>
      <c r="B27" s="166" t="s">
        <v>149</v>
      </c>
      <c r="C27" s="176" t="s">
        <v>156</v>
      </c>
      <c r="D27" s="159">
        <v>0</v>
      </c>
      <c r="E27" s="185" t="s">
        <v>149</v>
      </c>
      <c r="F27" s="185" t="s">
        <v>149</v>
      </c>
      <c r="G27" s="185" t="s">
        <v>149</v>
      </c>
      <c r="H27" s="185" t="s">
        <v>149</v>
      </c>
      <c r="I27" s="185" t="s">
        <v>149</v>
      </c>
      <c r="J27" s="185" t="s">
        <v>149</v>
      </c>
      <c r="K27" s="185" t="s">
        <v>149</v>
      </c>
      <c r="L27" s="185" t="s">
        <v>149</v>
      </c>
      <c r="M27" s="185" t="s">
        <v>149</v>
      </c>
      <c r="N27" s="185" t="s">
        <v>149</v>
      </c>
      <c r="O27" s="185" t="s">
        <v>149</v>
      </c>
    </row>
    <row r="28" spans="1:15" ht="11.4" thickTop="1" thickBot="1" x14ac:dyDescent="0.25">
      <c r="A28" s="190" t="s">
        <v>222</v>
      </c>
      <c r="B28" s="166" t="s">
        <v>149</v>
      </c>
      <c r="C28" s="176" t="s">
        <v>158</v>
      </c>
      <c r="D28" s="159">
        <v>10596629.67</v>
      </c>
      <c r="E28" s="185" t="s">
        <v>149</v>
      </c>
      <c r="F28" s="185" t="s">
        <v>149</v>
      </c>
      <c r="G28" s="185" t="s">
        <v>149</v>
      </c>
      <c r="H28" s="185" t="s">
        <v>149</v>
      </c>
      <c r="I28" s="185" t="s">
        <v>149</v>
      </c>
      <c r="J28" s="185" t="s">
        <v>149</v>
      </c>
      <c r="K28" s="159">
        <v>10596629.67</v>
      </c>
      <c r="L28" s="159">
        <v>10596629.67</v>
      </c>
      <c r="M28" s="159">
        <v>0</v>
      </c>
      <c r="N28" s="185" t="s">
        <v>149</v>
      </c>
      <c r="O28" s="185" t="s">
        <v>149</v>
      </c>
    </row>
    <row r="29" spans="1:15" ht="11.4" thickTop="1" thickBot="1" x14ac:dyDescent="0.25">
      <c r="A29" s="191" t="s">
        <v>223</v>
      </c>
      <c r="B29" s="192"/>
      <c r="C29" s="193" t="s">
        <v>160</v>
      </c>
      <c r="D29" s="184"/>
      <c r="E29" s="185"/>
      <c r="F29" s="185"/>
      <c r="G29" s="185"/>
      <c r="H29" s="185"/>
      <c r="I29" s="185"/>
      <c r="J29" s="185"/>
      <c r="K29" s="184"/>
      <c r="L29" s="184"/>
      <c r="M29" s="184"/>
      <c r="N29" s="185"/>
      <c r="O29" s="185"/>
    </row>
    <row r="30" spans="1:15" ht="11.4" thickTop="1" thickBot="1" x14ac:dyDescent="0.25">
      <c r="A30" s="166" t="s">
        <v>224</v>
      </c>
      <c r="B30" s="166">
        <v>2000</v>
      </c>
      <c r="C30" s="176" t="s">
        <v>162</v>
      </c>
      <c r="D30" s="159">
        <v>4081329.67</v>
      </c>
      <c r="E30" s="185" t="s">
        <v>149</v>
      </c>
      <c r="F30" s="185" t="s">
        <v>149</v>
      </c>
      <c r="G30" s="185" t="s">
        <v>149</v>
      </c>
      <c r="H30" s="185" t="s">
        <v>149</v>
      </c>
      <c r="I30" s="185" t="s">
        <v>149</v>
      </c>
      <c r="J30" s="185" t="s">
        <v>149</v>
      </c>
      <c r="K30" s="159">
        <v>4081329.67</v>
      </c>
      <c r="L30" s="159">
        <v>4081329.67</v>
      </c>
      <c r="M30" s="159">
        <v>0</v>
      </c>
      <c r="N30" s="185" t="s">
        <v>149</v>
      </c>
      <c r="O30" s="185" t="s">
        <v>149</v>
      </c>
    </row>
    <row r="31" spans="1:15" ht="24" customHeight="1" thickTop="1" thickBot="1" x14ac:dyDescent="0.25">
      <c r="A31" s="163" t="s">
        <v>107</v>
      </c>
      <c r="B31" s="166">
        <v>2100</v>
      </c>
      <c r="C31" s="176" t="s">
        <v>163</v>
      </c>
      <c r="D31" s="159">
        <v>0</v>
      </c>
      <c r="E31" s="185" t="s">
        <v>149</v>
      </c>
      <c r="F31" s="185" t="s">
        <v>149</v>
      </c>
      <c r="G31" s="185" t="s">
        <v>149</v>
      </c>
      <c r="H31" s="185" t="s">
        <v>149</v>
      </c>
      <c r="I31" s="185" t="s">
        <v>149</v>
      </c>
      <c r="J31" s="185" t="s">
        <v>149</v>
      </c>
      <c r="K31" s="159">
        <v>0</v>
      </c>
      <c r="L31" s="159">
        <v>0</v>
      </c>
      <c r="M31" s="159">
        <v>0</v>
      </c>
      <c r="N31" s="185" t="s">
        <v>149</v>
      </c>
      <c r="O31" s="185" t="s">
        <v>149</v>
      </c>
    </row>
    <row r="32" spans="1:15" ht="11.4" thickTop="1" thickBot="1" x14ac:dyDescent="0.25">
      <c r="A32" s="164" t="s">
        <v>155</v>
      </c>
      <c r="B32" s="167">
        <v>2110</v>
      </c>
      <c r="C32" s="177" t="s">
        <v>225</v>
      </c>
      <c r="D32" s="159">
        <v>0</v>
      </c>
      <c r="E32" s="185" t="s">
        <v>149</v>
      </c>
      <c r="F32" s="185" t="s">
        <v>149</v>
      </c>
      <c r="G32" s="185" t="s">
        <v>149</v>
      </c>
      <c r="H32" s="185" t="s">
        <v>149</v>
      </c>
      <c r="I32" s="185" t="s">
        <v>149</v>
      </c>
      <c r="J32" s="185" t="s">
        <v>149</v>
      </c>
      <c r="K32" s="159">
        <v>0</v>
      </c>
      <c r="L32" s="159">
        <v>0</v>
      </c>
      <c r="M32" s="159">
        <v>0</v>
      </c>
      <c r="N32" s="185" t="s">
        <v>149</v>
      </c>
      <c r="O32" s="185" t="s">
        <v>149</v>
      </c>
    </row>
    <row r="33" spans="1:15" ht="17.399999999999999" customHeight="1" thickTop="1" thickBot="1" x14ac:dyDescent="0.25">
      <c r="A33" s="178" t="s">
        <v>157</v>
      </c>
      <c r="B33" s="162">
        <v>2111</v>
      </c>
      <c r="C33" s="162">
        <v>110</v>
      </c>
      <c r="D33" s="159">
        <v>0</v>
      </c>
      <c r="E33" s="185" t="s">
        <v>149</v>
      </c>
      <c r="F33" s="185" t="s">
        <v>149</v>
      </c>
      <c r="G33" s="185" t="s">
        <v>149</v>
      </c>
      <c r="H33" s="185" t="s">
        <v>149</v>
      </c>
      <c r="I33" s="185" t="s">
        <v>149</v>
      </c>
      <c r="J33" s="185" t="s">
        <v>149</v>
      </c>
      <c r="K33" s="159">
        <v>0</v>
      </c>
      <c r="L33" s="159">
        <v>0</v>
      </c>
      <c r="M33" s="159">
        <v>0</v>
      </c>
      <c r="N33" s="185" t="s">
        <v>149</v>
      </c>
      <c r="O33" s="185" t="s">
        <v>149</v>
      </c>
    </row>
    <row r="34" spans="1:15" ht="21.6" customHeight="1" thickTop="1" thickBot="1" x14ac:dyDescent="0.25">
      <c r="A34" s="178" t="s">
        <v>159</v>
      </c>
      <c r="B34" s="162">
        <v>2112</v>
      </c>
      <c r="C34" s="162">
        <v>120</v>
      </c>
      <c r="D34" s="159">
        <v>0</v>
      </c>
      <c r="E34" s="185" t="s">
        <v>149</v>
      </c>
      <c r="F34" s="185" t="s">
        <v>149</v>
      </c>
      <c r="G34" s="185" t="s">
        <v>149</v>
      </c>
      <c r="H34" s="185" t="s">
        <v>149</v>
      </c>
      <c r="I34" s="185" t="s">
        <v>149</v>
      </c>
      <c r="J34" s="185" t="s">
        <v>149</v>
      </c>
      <c r="K34" s="159">
        <v>0</v>
      </c>
      <c r="L34" s="159">
        <v>0</v>
      </c>
      <c r="M34" s="159">
        <v>0</v>
      </c>
      <c r="N34" s="185" t="s">
        <v>149</v>
      </c>
      <c r="O34" s="185" t="s">
        <v>149</v>
      </c>
    </row>
    <row r="35" spans="1:15" ht="28.2" customHeight="1" thickTop="1" thickBot="1" x14ac:dyDescent="0.25">
      <c r="A35" s="178" t="s">
        <v>319</v>
      </c>
      <c r="B35" s="162">
        <v>2113</v>
      </c>
      <c r="C35" s="162">
        <v>130</v>
      </c>
      <c r="D35" s="159">
        <v>0</v>
      </c>
      <c r="E35" s="185" t="s">
        <v>149</v>
      </c>
      <c r="F35" s="185" t="s">
        <v>149</v>
      </c>
      <c r="G35" s="185" t="s">
        <v>149</v>
      </c>
      <c r="H35" s="185" t="s">
        <v>149</v>
      </c>
      <c r="I35" s="185" t="s">
        <v>149</v>
      </c>
      <c r="J35" s="185" t="s">
        <v>149</v>
      </c>
      <c r="K35" s="159">
        <v>0</v>
      </c>
      <c r="L35" s="159">
        <v>0</v>
      </c>
      <c r="M35" s="159"/>
      <c r="N35" s="185" t="s">
        <v>149</v>
      </c>
      <c r="O35" s="185" t="s">
        <v>149</v>
      </c>
    </row>
    <row r="36" spans="1:15" ht="14.4" customHeight="1" thickTop="1" thickBot="1" x14ac:dyDescent="0.25">
      <c r="A36" s="165" t="s">
        <v>226</v>
      </c>
      <c r="B36" s="167">
        <v>2120</v>
      </c>
      <c r="C36" s="167">
        <v>140</v>
      </c>
      <c r="D36" s="159">
        <v>0</v>
      </c>
      <c r="E36" s="185" t="s">
        <v>149</v>
      </c>
      <c r="F36" s="185" t="s">
        <v>149</v>
      </c>
      <c r="G36" s="185" t="s">
        <v>149</v>
      </c>
      <c r="H36" s="185" t="s">
        <v>149</v>
      </c>
      <c r="I36" s="185" t="s">
        <v>149</v>
      </c>
      <c r="J36" s="185" t="s">
        <v>149</v>
      </c>
      <c r="K36" s="159">
        <v>0</v>
      </c>
      <c r="L36" s="159">
        <v>0</v>
      </c>
      <c r="M36" s="159">
        <v>0</v>
      </c>
      <c r="N36" s="185" t="s">
        <v>149</v>
      </c>
      <c r="O36" s="185" t="s">
        <v>149</v>
      </c>
    </row>
    <row r="37" spans="1:15" ht="20.399999999999999" customHeight="1" thickTop="1" thickBot="1" x14ac:dyDescent="0.25">
      <c r="A37" s="179" t="s">
        <v>108</v>
      </c>
      <c r="B37" s="166">
        <v>2200</v>
      </c>
      <c r="C37" s="166">
        <v>150</v>
      </c>
      <c r="D37" s="159">
        <v>4081329.67</v>
      </c>
      <c r="E37" s="185" t="s">
        <v>149</v>
      </c>
      <c r="F37" s="185" t="s">
        <v>149</v>
      </c>
      <c r="G37" s="185" t="s">
        <v>149</v>
      </c>
      <c r="H37" s="185" t="s">
        <v>149</v>
      </c>
      <c r="I37" s="185" t="s">
        <v>149</v>
      </c>
      <c r="J37" s="185" t="s">
        <v>149</v>
      </c>
      <c r="K37" s="159">
        <v>4081329.67</v>
      </c>
      <c r="L37" s="159">
        <v>4081329.67</v>
      </c>
      <c r="M37" s="159">
        <v>0</v>
      </c>
      <c r="N37" s="185" t="s">
        <v>149</v>
      </c>
      <c r="O37" s="185" t="s">
        <v>149</v>
      </c>
    </row>
    <row r="38" spans="1:15" ht="19.8" customHeight="1" thickTop="1" thickBot="1" x14ac:dyDescent="0.25">
      <c r="A38" s="164" t="s">
        <v>164</v>
      </c>
      <c r="B38" s="167">
        <v>2210</v>
      </c>
      <c r="C38" s="167">
        <v>160</v>
      </c>
      <c r="D38" s="159">
        <v>4081329.67</v>
      </c>
      <c r="E38" s="185" t="s">
        <v>149</v>
      </c>
      <c r="F38" s="185" t="s">
        <v>149</v>
      </c>
      <c r="G38" s="185" t="s">
        <v>149</v>
      </c>
      <c r="H38" s="185" t="s">
        <v>149</v>
      </c>
      <c r="I38" s="185" t="s">
        <v>149</v>
      </c>
      <c r="J38" s="185" t="s">
        <v>149</v>
      </c>
      <c r="K38" s="159">
        <v>4081329.67</v>
      </c>
      <c r="L38" s="159">
        <v>4081329.67</v>
      </c>
      <c r="M38" s="159">
        <v>0</v>
      </c>
      <c r="N38" s="185" t="s">
        <v>149</v>
      </c>
      <c r="O38" s="185" t="s">
        <v>149</v>
      </c>
    </row>
    <row r="39" spans="1:15" ht="24.6" customHeight="1" thickTop="1" thickBot="1" x14ac:dyDescent="0.25">
      <c r="A39" s="164" t="s">
        <v>165</v>
      </c>
      <c r="B39" s="167">
        <v>2220</v>
      </c>
      <c r="C39" s="167">
        <v>170</v>
      </c>
      <c r="D39" s="159">
        <v>0</v>
      </c>
      <c r="E39" s="185" t="s">
        <v>149</v>
      </c>
      <c r="F39" s="185" t="s">
        <v>149</v>
      </c>
      <c r="G39" s="185" t="s">
        <v>149</v>
      </c>
      <c r="H39" s="185" t="s">
        <v>149</v>
      </c>
      <c r="I39" s="185" t="s">
        <v>149</v>
      </c>
      <c r="J39" s="185" t="s">
        <v>149</v>
      </c>
      <c r="K39" s="159">
        <v>0</v>
      </c>
      <c r="L39" s="159">
        <v>0</v>
      </c>
      <c r="M39" s="159">
        <v>0</v>
      </c>
      <c r="N39" s="185" t="s">
        <v>149</v>
      </c>
      <c r="O39" s="185" t="s">
        <v>149</v>
      </c>
    </row>
    <row r="40" spans="1:15" ht="22.2" customHeight="1" thickTop="1" thickBot="1" x14ac:dyDescent="0.25">
      <c r="A40" s="164" t="s">
        <v>166</v>
      </c>
      <c r="B40" s="167">
        <v>2230</v>
      </c>
      <c r="C40" s="167">
        <v>180</v>
      </c>
      <c r="D40" s="159">
        <v>0</v>
      </c>
      <c r="E40" s="185" t="s">
        <v>149</v>
      </c>
      <c r="F40" s="185" t="s">
        <v>149</v>
      </c>
      <c r="G40" s="185" t="s">
        <v>149</v>
      </c>
      <c r="H40" s="185" t="s">
        <v>149</v>
      </c>
      <c r="I40" s="185" t="s">
        <v>149</v>
      </c>
      <c r="J40" s="185" t="s">
        <v>149</v>
      </c>
      <c r="K40" s="159">
        <v>0</v>
      </c>
      <c r="L40" s="159">
        <v>0</v>
      </c>
      <c r="M40" s="159">
        <v>0</v>
      </c>
      <c r="N40" s="185" t="s">
        <v>149</v>
      </c>
      <c r="O40" s="185" t="s">
        <v>149</v>
      </c>
    </row>
    <row r="41" spans="1:15" ht="24" customHeight="1" thickTop="1" thickBot="1" x14ac:dyDescent="0.25">
      <c r="A41" s="164" t="s">
        <v>167</v>
      </c>
      <c r="B41" s="167">
        <v>2240</v>
      </c>
      <c r="C41" s="167">
        <v>190</v>
      </c>
      <c r="D41" s="159">
        <v>0</v>
      </c>
      <c r="E41" s="185" t="s">
        <v>149</v>
      </c>
      <c r="F41" s="185" t="s">
        <v>149</v>
      </c>
      <c r="G41" s="185" t="s">
        <v>149</v>
      </c>
      <c r="H41" s="185" t="s">
        <v>149</v>
      </c>
      <c r="I41" s="185" t="s">
        <v>149</v>
      </c>
      <c r="J41" s="185" t="s">
        <v>149</v>
      </c>
      <c r="K41" s="159">
        <v>0</v>
      </c>
      <c r="L41" s="159">
        <v>0</v>
      </c>
      <c r="M41" s="159">
        <v>0</v>
      </c>
      <c r="N41" s="185" t="s">
        <v>149</v>
      </c>
      <c r="O41" s="185" t="s">
        <v>149</v>
      </c>
    </row>
    <row r="42" spans="1:15" ht="19.8" customHeight="1" thickTop="1" thickBot="1" x14ac:dyDescent="0.25">
      <c r="A42" s="164" t="s">
        <v>168</v>
      </c>
      <c r="B42" s="167">
        <v>2250</v>
      </c>
      <c r="C42" s="167">
        <v>200</v>
      </c>
      <c r="D42" s="159">
        <v>0</v>
      </c>
      <c r="E42" s="185" t="s">
        <v>149</v>
      </c>
      <c r="F42" s="185" t="s">
        <v>149</v>
      </c>
      <c r="G42" s="185" t="s">
        <v>149</v>
      </c>
      <c r="H42" s="185" t="s">
        <v>149</v>
      </c>
      <c r="I42" s="185" t="s">
        <v>149</v>
      </c>
      <c r="J42" s="185" t="s">
        <v>149</v>
      </c>
      <c r="K42" s="159">
        <v>0</v>
      </c>
      <c r="L42" s="159">
        <v>0</v>
      </c>
      <c r="M42" s="159">
        <v>0</v>
      </c>
      <c r="N42" s="185" t="s">
        <v>149</v>
      </c>
      <c r="O42" s="185" t="s">
        <v>149</v>
      </c>
    </row>
    <row r="43" spans="1:15" ht="18.600000000000001" customHeight="1" thickTop="1" thickBot="1" x14ac:dyDescent="0.25">
      <c r="A43" s="165" t="s">
        <v>169</v>
      </c>
      <c r="B43" s="167">
        <v>2260</v>
      </c>
      <c r="C43" s="167">
        <v>210</v>
      </c>
      <c r="D43" s="159">
        <v>0</v>
      </c>
      <c r="E43" s="185" t="s">
        <v>149</v>
      </c>
      <c r="F43" s="185" t="s">
        <v>149</v>
      </c>
      <c r="G43" s="185" t="s">
        <v>149</v>
      </c>
      <c r="H43" s="185" t="s">
        <v>149</v>
      </c>
      <c r="I43" s="185" t="s">
        <v>149</v>
      </c>
      <c r="J43" s="185" t="s">
        <v>149</v>
      </c>
      <c r="K43" s="159">
        <v>0</v>
      </c>
      <c r="L43" s="159">
        <v>0</v>
      </c>
      <c r="M43" s="159">
        <v>0</v>
      </c>
      <c r="N43" s="185" t="s">
        <v>149</v>
      </c>
      <c r="O43" s="185" t="s">
        <v>149</v>
      </c>
    </row>
    <row r="44" spans="1:15" ht="16.8" customHeight="1" thickTop="1" thickBot="1" x14ac:dyDescent="0.25">
      <c r="A44" s="165" t="s">
        <v>227</v>
      </c>
      <c r="B44" s="167">
        <v>2270</v>
      </c>
      <c r="C44" s="167">
        <v>220</v>
      </c>
      <c r="D44" s="159">
        <v>0</v>
      </c>
      <c r="E44" s="185" t="s">
        <v>149</v>
      </c>
      <c r="F44" s="185" t="s">
        <v>149</v>
      </c>
      <c r="G44" s="185" t="s">
        <v>149</v>
      </c>
      <c r="H44" s="185" t="s">
        <v>149</v>
      </c>
      <c r="I44" s="185" t="s">
        <v>149</v>
      </c>
      <c r="J44" s="185" t="s">
        <v>149</v>
      </c>
      <c r="K44" s="159">
        <v>0</v>
      </c>
      <c r="L44" s="159">
        <v>0</v>
      </c>
      <c r="M44" s="159">
        <v>0</v>
      </c>
      <c r="N44" s="185" t="s">
        <v>149</v>
      </c>
      <c r="O44" s="185" t="s">
        <v>149</v>
      </c>
    </row>
    <row r="45" spans="1:15" ht="24" customHeight="1" thickTop="1" thickBot="1" x14ac:dyDescent="0.25">
      <c r="A45" s="178" t="s">
        <v>171</v>
      </c>
      <c r="B45" s="162">
        <v>2271</v>
      </c>
      <c r="C45" s="162">
        <v>230</v>
      </c>
      <c r="D45" s="159">
        <v>0</v>
      </c>
      <c r="E45" s="185" t="s">
        <v>149</v>
      </c>
      <c r="F45" s="185" t="s">
        <v>149</v>
      </c>
      <c r="G45" s="185" t="s">
        <v>149</v>
      </c>
      <c r="H45" s="185" t="s">
        <v>149</v>
      </c>
      <c r="I45" s="185" t="s">
        <v>149</v>
      </c>
      <c r="J45" s="185" t="s">
        <v>149</v>
      </c>
      <c r="K45" s="159">
        <v>0</v>
      </c>
      <c r="L45" s="159">
        <v>0</v>
      </c>
      <c r="M45" s="159">
        <v>0</v>
      </c>
      <c r="N45" s="185" t="s">
        <v>149</v>
      </c>
      <c r="O45" s="185" t="s">
        <v>149</v>
      </c>
    </row>
    <row r="46" spans="1:15" ht="16.8" customHeight="1" thickTop="1" thickBot="1" x14ac:dyDescent="0.25">
      <c r="A46" s="178" t="s">
        <v>172</v>
      </c>
      <c r="B46" s="162">
        <v>2272</v>
      </c>
      <c r="C46" s="162">
        <v>240</v>
      </c>
      <c r="D46" s="159">
        <v>0</v>
      </c>
      <c r="E46" s="185" t="s">
        <v>149</v>
      </c>
      <c r="F46" s="185" t="s">
        <v>149</v>
      </c>
      <c r="G46" s="185" t="s">
        <v>149</v>
      </c>
      <c r="H46" s="185" t="s">
        <v>149</v>
      </c>
      <c r="I46" s="185" t="s">
        <v>149</v>
      </c>
      <c r="J46" s="185" t="s">
        <v>149</v>
      </c>
      <c r="K46" s="159">
        <v>0</v>
      </c>
      <c r="L46" s="159">
        <v>0</v>
      </c>
      <c r="M46" s="159">
        <v>0</v>
      </c>
      <c r="N46" s="185" t="s">
        <v>149</v>
      </c>
      <c r="O46" s="185" t="s">
        <v>149</v>
      </c>
    </row>
    <row r="47" spans="1:15" ht="21.6" customHeight="1" thickTop="1" thickBot="1" x14ac:dyDescent="0.25">
      <c r="A47" s="178" t="s">
        <v>173</v>
      </c>
      <c r="B47" s="162">
        <v>2273</v>
      </c>
      <c r="C47" s="162">
        <v>250</v>
      </c>
      <c r="D47" s="159">
        <v>0</v>
      </c>
      <c r="E47" s="185" t="s">
        <v>149</v>
      </c>
      <c r="F47" s="185" t="s">
        <v>149</v>
      </c>
      <c r="G47" s="185" t="s">
        <v>149</v>
      </c>
      <c r="H47" s="185" t="s">
        <v>149</v>
      </c>
      <c r="I47" s="185" t="s">
        <v>149</v>
      </c>
      <c r="J47" s="185" t="s">
        <v>149</v>
      </c>
      <c r="K47" s="159">
        <v>0</v>
      </c>
      <c r="L47" s="159">
        <v>0</v>
      </c>
      <c r="M47" s="159">
        <v>0</v>
      </c>
      <c r="N47" s="185" t="s">
        <v>149</v>
      </c>
      <c r="O47" s="185" t="s">
        <v>149</v>
      </c>
    </row>
    <row r="48" spans="1:15" ht="19.2" customHeight="1" thickTop="1" thickBot="1" x14ac:dyDescent="0.25">
      <c r="A48" s="178" t="s">
        <v>174</v>
      </c>
      <c r="B48" s="162">
        <v>2274</v>
      </c>
      <c r="C48" s="162">
        <v>260</v>
      </c>
      <c r="D48" s="159">
        <v>0</v>
      </c>
      <c r="E48" s="185" t="s">
        <v>149</v>
      </c>
      <c r="F48" s="185" t="s">
        <v>149</v>
      </c>
      <c r="G48" s="185" t="s">
        <v>149</v>
      </c>
      <c r="H48" s="185" t="s">
        <v>149</v>
      </c>
      <c r="I48" s="185" t="s">
        <v>149</v>
      </c>
      <c r="J48" s="185" t="s">
        <v>149</v>
      </c>
      <c r="K48" s="159">
        <v>0</v>
      </c>
      <c r="L48" s="159">
        <v>0</v>
      </c>
      <c r="M48" s="159">
        <v>0</v>
      </c>
      <c r="N48" s="185" t="s">
        <v>149</v>
      </c>
      <c r="O48" s="185" t="s">
        <v>149</v>
      </c>
    </row>
    <row r="49" spans="1:15" ht="22.8" customHeight="1" thickTop="1" thickBot="1" x14ac:dyDescent="0.25">
      <c r="A49" s="178" t="s">
        <v>320</v>
      </c>
      <c r="B49" s="162">
        <v>2275</v>
      </c>
      <c r="C49" s="162">
        <v>270</v>
      </c>
      <c r="D49" s="159">
        <v>0</v>
      </c>
      <c r="E49" s="185" t="s">
        <v>149</v>
      </c>
      <c r="F49" s="185" t="s">
        <v>149</v>
      </c>
      <c r="G49" s="185" t="s">
        <v>149</v>
      </c>
      <c r="H49" s="185" t="s">
        <v>149</v>
      </c>
      <c r="I49" s="185" t="s">
        <v>149</v>
      </c>
      <c r="J49" s="185" t="s">
        <v>149</v>
      </c>
      <c r="K49" s="159">
        <v>0</v>
      </c>
      <c r="L49" s="159">
        <v>0</v>
      </c>
      <c r="M49" s="159">
        <v>0</v>
      </c>
      <c r="N49" s="185" t="s">
        <v>149</v>
      </c>
      <c r="O49" s="185" t="s">
        <v>149</v>
      </c>
    </row>
    <row r="50" spans="1:15" ht="20.399999999999999" customHeight="1" thickTop="1" thickBot="1" x14ac:dyDescent="0.25">
      <c r="A50" s="178" t="s">
        <v>228</v>
      </c>
      <c r="B50" s="162">
        <v>2276</v>
      </c>
      <c r="C50" s="162">
        <v>280</v>
      </c>
      <c r="D50" s="159">
        <v>0</v>
      </c>
      <c r="E50" s="185" t="s">
        <v>149</v>
      </c>
      <c r="F50" s="185" t="s">
        <v>149</v>
      </c>
      <c r="G50" s="185" t="s">
        <v>149</v>
      </c>
      <c r="H50" s="185" t="s">
        <v>149</v>
      </c>
      <c r="I50" s="185" t="s">
        <v>149</v>
      </c>
      <c r="J50" s="185" t="s">
        <v>149</v>
      </c>
      <c r="K50" s="159">
        <v>0</v>
      </c>
      <c r="L50" s="159">
        <v>0</v>
      </c>
      <c r="M50" s="159">
        <v>0</v>
      </c>
      <c r="N50" s="185" t="s">
        <v>149</v>
      </c>
      <c r="O50" s="185" t="s">
        <v>149</v>
      </c>
    </row>
    <row r="51" spans="1:15" ht="25.8" customHeight="1" thickTop="1" thickBot="1" x14ac:dyDescent="0.25">
      <c r="A51" s="165" t="s">
        <v>176</v>
      </c>
      <c r="B51" s="167">
        <v>2280</v>
      </c>
      <c r="C51" s="167">
        <v>290</v>
      </c>
      <c r="D51" s="159">
        <v>0</v>
      </c>
      <c r="E51" s="185" t="s">
        <v>149</v>
      </c>
      <c r="F51" s="185" t="s">
        <v>149</v>
      </c>
      <c r="G51" s="185" t="s">
        <v>149</v>
      </c>
      <c r="H51" s="185" t="s">
        <v>149</v>
      </c>
      <c r="I51" s="185" t="s">
        <v>149</v>
      </c>
      <c r="J51" s="185" t="s">
        <v>149</v>
      </c>
      <c r="K51" s="159">
        <v>0</v>
      </c>
      <c r="L51" s="159">
        <v>0</v>
      </c>
      <c r="M51" s="159">
        <v>0</v>
      </c>
      <c r="N51" s="185" t="s">
        <v>149</v>
      </c>
      <c r="O51" s="185" t="s">
        <v>149</v>
      </c>
    </row>
    <row r="52" spans="1:15" ht="26.4" customHeight="1" thickTop="1" thickBot="1" x14ac:dyDescent="0.25">
      <c r="A52" s="180" t="s">
        <v>177</v>
      </c>
      <c r="B52" s="162">
        <v>2281</v>
      </c>
      <c r="C52" s="162">
        <v>300</v>
      </c>
      <c r="D52" s="159">
        <v>0</v>
      </c>
      <c r="E52" s="185" t="s">
        <v>149</v>
      </c>
      <c r="F52" s="185" t="s">
        <v>149</v>
      </c>
      <c r="G52" s="185" t="s">
        <v>149</v>
      </c>
      <c r="H52" s="185" t="s">
        <v>149</v>
      </c>
      <c r="I52" s="185" t="s">
        <v>149</v>
      </c>
      <c r="J52" s="185" t="s">
        <v>149</v>
      </c>
      <c r="K52" s="159">
        <v>0</v>
      </c>
      <c r="L52" s="159">
        <v>0</v>
      </c>
      <c r="M52" s="159">
        <v>0</v>
      </c>
      <c r="N52" s="185" t="s">
        <v>149</v>
      </c>
      <c r="O52" s="185" t="s">
        <v>149</v>
      </c>
    </row>
    <row r="53" spans="1:15" ht="28.8" customHeight="1" thickTop="1" thickBot="1" x14ac:dyDescent="0.25">
      <c r="A53" s="181" t="s">
        <v>178</v>
      </c>
      <c r="B53" s="162">
        <v>2282</v>
      </c>
      <c r="C53" s="162">
        <v>310</v>
      </c>
      <c r="D53" s="159">
        <v>0</v>
      </c>
      <c r="E53" s="185" t="s">
        <v>149</v>
      </c>
      <c r="F53" s="185" t="s">
        <v>149</v>
      </c>
      <c r="G53" s="185" t="s">
        <v>149</v>
      </c>
      <c r="H53" s="185" t="s">
        <v>149</v>
      </c>
      <c r="I53" s="185" t="s">
        <v>149</v>
      </c>
      <c r="J53" s="185" t="s">
        <v>149</v>
      </c>
      <c r="K53" s="159">
        <v>0</v>
      </c>
      <c r="L53" s="159">
        <v>0</v>
      </c>
      <c r="M53" s="159">
        <v>0</v>
      </c>
      <c r="N53" s="185" t="s">
        <v>149</v>
      </c>
      <c r="O53" s="185" t="s">
        <v>149</v>
      </c>
    </row>
    <row r="54" spans="1:15" ht="18" customHeight="1" thickTop="1" thickBot="1" x14ac:dyDescent="0.25">
      <c r="A54" s="163" t="s">
        <v>229</v>
      </c>
      <c r="B54" s="166">
        <v>2400</v>
      </c>
      <c r="C54" s="166">
        <v>320</v>
      </c>
      <c r="D54" s="159">
        <v>0</v>
      </c>
      <c r="E54" s="185" t="s">
        <v>149</v>
      </c>
      <c r="F54" s="185" t="s">
        <v>149</v>
      </c>
      <c r="G54" s="185" t="s">
        <v>149</v>
      </c>
      <c r="H54" s="185" t="s">
        <v>149</v>
      </c>
      <c r="I54" s="185" t="s">
        <v>149</v>
      </c>
      <c r="J54" s="185" t="s">
        <v>149</v>
      </c>
      <c r="K54" s="159">
        <v>0</v>
      </c>
      <c r="L54" s="159">
        <v>0</v>
      </c>
      <c r="M54" s="159">
        <v>0</v>
      </c>
      <c r="N54" s="185" t="s">
        <v>149</v>
      </c>
      <c r="O54" s="185" t="s">
        <v>149</v>
      </c>
    </row>
    <row r="55" spans="1:15" ht="21" customHeight="1" thickTop="1" thickBot="1" x14ac:dyDescent="0.25">
      <c r="A55" s="182" t="s">
        <v>179</v>
      </c>
      <c r="B55" s="167">
        <v>2410</v>
      </c>
      <c r="C55" s="167">
        <v>330</v>
      </c>
      <c r="D55" s="159">
        <v>0</v>
      </c>
      <c r="E55" s="185" t="s">
        <v>149</v>
      </c>
      <c r="F55" s="185" t="s">
        <v>149</v>
      </c>
      <c r="G55" s="185" t="s">
        <v>149</v>
      </c>
      <c r="H55" s="185" t="s">
        <v>149</v>
      </c>
      <c r="I55" s="185" t="s">
        <v>149</v>
      </c>
      <c r="J55" s="185" t="s">
        <v>149</v>
      </c>
      <c r="K55" s="159">
        <v>0</v>
      </c>
      <c r="L55" s="159">
        <v>0</v>
      </c>
      <c r="M55" s="159">
        <v>0</v>
      </c>
      <c r="N55" s="185" t="s">
        <v>149</v>
      </c>
      <c r="O55" s="185" t="s">
        <v>149</v>
      </c>
    </row>
    <row r="56" spans="1:15" ht="22.2" customHeight="1" thickTop="1" thickBot="1" x14ac:dyDescent="0.25">
      <c r="A56" s="182" t="s">
        <v>180</v>
      </c>
      <c r="B56" s="167">
        <v>2420</v>
      </c>
      <c r="C56" s="167">
        <v>340</v>
      </c>
      <c r="D56" s="159">
        <v>0</v>
      </c>
      <c r="E56" s="185" t="s">
        <v>149</v>
      </c>
      <c r="F56" s="185" t="s">
        <v>149</v>
      </c>
      <c r="G56" s="185" t="s">
        <v>149</v>
      </c>
      <c r="H56" s="185" t="s">
        <v>149</v>
      </c>
      <c r="I56" s="185" t="s">
        <v>149</v>
      </c>
      <c r="J56" s="185" t="s">
        <v>149</v>
      </c>
      <c r="K56" s="159">
        <v>0</v>
      </c>
      <c r="L56" s="159">
        <v>0</v>
      </c>
      <c r="M56" s="159">
        <v>0</v>
      </c>
      <c r="N56" s="185" t="s">
        <v>149</v>
      </c>
      <c r="O56" s="185" t="s">
        <v>149</v>
      </c>
    </row>
    <row r="57" spans="1:15" ht="22.2" customHeight="1" thickTop="1" thickBot="1" x14ac:dyDescent="0.25">
      <c r="A57" s="183" t="s">
        <v>181</v>
      </c>
      <c r="B57" s="166">
        <v>2600</v>
      </c>
      <c r="C57" s="166">
        <v>350</v>
      </c>
      <c r="D57" s="159">
        <v>0</v>
      </c>
      <c r="E57" s="185" t="s">
        <v>149</v>
      </c>
      <c r="F57" s="185" t="s">
        <v>149</v>
      </c>
      <c r="G57" s="185" t="s">
        <v>149</v>
      </c>
      <c r="H57" s="185" t="s">
        <v>149</v>
      </c>
      <c r="I57" s="185" t="s">
        <v>149</v>
      </c>
      <c r="J57" s="185" t="s">
        <v>149</v>
      </c>
      <c r="K57" s="159">
        <v>0</v>
      </c>
      <c r="L57" s="159">
        <v>0</v>
      </c>
      <c r="M57" s="159">
        <v>0</v>
      </c>
      <c r="N57" s="185" t="s">
        <v>149</v>
      </c>
      <c r="O57" s="185" t="s">
        <v>149</v>
      </c>
    </row>
    <row r="58" spans="1:15" ht="19.2" customHeight="1" thickTop="1" thickBot="1" x14ac:dyDescent="0.25">
      <c r="A58" s="165" t="s">
        <v>182</v>
      </c>
      <c r="B58" s="167">
        <v>2610</v>
      </c>
      <c r="C58" s="167">
        <v>360</v>
      </c>
      <c r="D58" s="159">
        <v>0</v>
      </c>
      <c r="E58" s="185" t="s">
        <v>149</v>
      </c>
      <c r="F58" s="185" t="s">
        <v>149</v>
      </c>
      <c r="G58" s="185" t="s">
        <v>149</v>
      </c>
      <c r="H58" s="185" t="s">
        <v>149</v>
      </c>
      <c r="I58" s="185" t="s">
        <v>149</v>
      </c>
      <c r="J58" s="185" t="s">
        <v>149</v>
      </c>
      <c r="K58" s="159">
        <v>0</v>
      </c>
      <c r="L58" s="159">
        <v>0</v>
      </c>
      <c r="M58" s="159">
        <v>0</v>
      </c>
      <c r="N58" s="185" t="s">
        <v>149</v>
      </c>
      <c r="O58" s="185" t="s">
        <v>149</v>
      </c>
    </row>
    <row r="59" spans="1:15" ht="26.4" customHeight="1" thickTop="1" thickBot="1" x14ac:dyDescent="0.25">
      <c r="A59" s="165" t="s">
        <v>183</v>
      </c>
      <c r="B59" s="167">
        <v>2620</v>
      </c>
      <c r="C59" s="167">
        <v>370</v>
      </c>
      <c r="D59" s="159">
        <v>0</v>
      </c>
      <c r="E59" s="185" t="s">
        <v>149</v>
      </c>
      <c r="F59" s="185" t="s">
        <v>149</v>
      </c>
      <c r="G59" s="185" t="s">
        <v>149</v>
      </c>
      <c r="H59" s="185" t="s">
        <v>149</v>
      </c>
      <c r="I59" s="185" t="s">
        <v>149</v>
      </c>
      <c r="J59" s="185" t="s">
        <v>149</v>
      </c>
      <c r="K59" s="159">
        <v>0</v>
      </c>
      <c r="L59" s="159">
        <v>0</v>
      </c>
      <c r="M59" s="159">
        <v>0</v>
      </c>
      <c r="N59" s="185" t="s">
        <v>149</v>
      </c>
      <c r="O59" s="185" t="s">
        <v>149</v>
      </c>
    </row>
    <row r="60" spans="1:15" ht="30.6" customHeight="1" thickTop="1" thickBot="1" x14ac:dyDescent="0.25">
      <c r="A60" s="182" t="s">
        <v>184</v>
      </c>
      <c r="B60" s="167">
        <v>2630</v>
      </c>
      <c r="C60" s="167">
        <v>380</v>
      </c>
      <c r="D60" s="159">
        <v>0</v>
      </c>
      <c r="E60" s="185" t="s">
        <v>149</v>
      </c>
      <c r="F60" s="185" t="s">
        <v>149</v>
      </c>
      <c r="G60" s="185" t="s">
        <v>149</v>
      </c>
      <c r="H60" s="185" t="s">
        <v>149</v>
      </c>
      <c r="I60" s="185" t="s">
        <v>149</v>
      </c>
      <c r="J60" s="185" t="s">
        <v>149</v>
      </c>
      <c r="K60" s="159">
        <v>0</v>
      </c>
      <c r="L60" s="159">
        <v>0</v>
      </c>
      <c r="M60" s="159">
        <v>0</v>
      </c>
      <c r="N60" s="185" t="s">
        <v>149</v>
      </c>
      <c r="O60" s="185" t="s">
        <v>149</v>
      </c>
    </row>
    <row r="61" spans="1:15" ht="19.2" customHeight="1" thickTop="1" thickBot="1" x14ac:dyDescent="0.25">
      <c r="A61" s="179" t="s">
        <v>111</v>
      </c>
      <c r="B61" s="166">
        <v>2700</v>
      </c>
      <c r="C61" s="166">
        <v>390</v>
      </c>
      <c r="D61" s="159">
        <v>0</v>
      </c>
      <c r="E61" s="185" t="s">
        <v>149</v>
      </c>
      <c r="F61" s="185" t="s">
        <v>149</v>
      </c>
      <c r="G61" s="185" t="s">
        <v>149</v>
      </c>
      <c r="H61" s="185" t="s">
        <v>149</v>
      </c>
      <c r="I61" s="185" t="s">
        <v>149</v>
      </c>
      <c r="J61" s="185" t="s">
        <v>149</v>
      </c>
      <c r="K61" s="159">
        <v>0</v>
      </c>
      <c r="L61" s="159">
        <v>0</v>
      </c>
      <c r="M61" s="159">
        <v>0</v>
      </c>
      <c r="N61" s="185" t="s">
        <v>149</v>
      </c>
      <c r="O61" s="185" t="s">
        <v>149</v>
      </c>
    </row>
    <row r="62" spans="1:15" ht="15.6" customHeight="1" thickTop="1" thickBot="1" x14ac:dyDescent="0.25">
      <c r="A62" s="165" t="s">
        <v>185</v>
      </c>
      <c r="B62" s="167">
        <v>2710</v>
      </c>
      <c r="C62" s="167">
        <v>400</v>
      </c>
      <c r="D62" s="159">
        <v>0</v>
      </c>
      <c r="E62" s="185" t="s">
        <v>149</v>
      </c>
      <c r="F62" s="185" t="s">
        <v>149</v>
      </c>
      <c r="G62" s="185" t="s">
        <v>149</v>
      </c>
      <c r="H62" s="185" t="s">
        <v>149</v>
      </c>
      <c r="I62" s="185" t="s">
        <v>149</v>
      </c>
      <c r="J62" s="185" t="s">
        <v>149</v>
      </c>
      <c r="K62" s="159">
        <v>0</v>
      </c>
      <c r="L62" s="159">
        <v>0</v>
      </c>
      <c r="M62" s="159">
        <v>0</v>
      </c>
      <c r="N62" s="185" t="s">
        <v>149</v>
      </c>
      <c r="O62" s="185" t="s">
        <v>149</v>
      </c>
    </row>
    <row r="63" spans="1:15" ht="13.2" customHeight="1" thickTop="1" thickBot="1" x14ac:dyDescent="0.25">
      <c r="A63" s="165" t="s">
        <v>186</v>
      </c>
      <c r="B63" s="167">
        <v>2720</v>
      </c>
      <c r="C63" s="167">
        <v>410</v>
      </c>
      <c r="D63" s="159">
        <v>0</v>
      </c>
      <c r="E63" s="185" t="s">
        <v>149</v>
      </c>
      <c r="F63" s="185" t="s">
        <v>149</v>
      </c>
      <c r="G63" s="185" t="s">
        <v>149</v>
      </c>
      <c r="H63" s="185" t="s">
        <v>149</v>
      </c>
      <c r="I63" s="185" t="s">
        <v>149</v>
      </c>
      <c r="J63" s="185" t="s">
        <v>149</v>
      </c>
      <c r="K63" s="159">
        <v>0</v>
      </c>
      <c r="L63" s="159">
        <v>0</v>
      </c>
      <c r="M63" s="159">
        <v>0</v>
      </c>
      <c r="N63" s="185" t="s">
        <v>149</v>
      </c>
      <c r="O63" s="185" t="s">
        <v>149</v>
      </c>
    </row>
    <row r="64" spans="1:15" ht="18" customHeight="1" thickTop="1" thickBot="1" x14ac:dyDescent="0.25">
      <c r="A64" s="165" t="s">
        <v>187</v>
      </c>
      <c r="B64" s="167">
        <v>2730</v>
      </c>
      <c r="C64" s="167">
        <v>420</v>
      </c>
      <c r="D64" s="159">
        <v>0</v>
      </c>
      <c r="E64" s="185" t="s">
        <v>149</v>
      </c>
      <c r="F64" s="185" t="s">
        <v>149</v>
      </c>
      <c r="G64" s="185" t="s">
        <v>149</v>
      </c>
      <c r="H64" s="185" t="s">
        <v>149</v>
      </c>
      <c r="I64" s="185" t="s">
        <v>149</v>
      </c>
      <c r="J64" s="185" t="s">
        <v>149</v>
      </c>
      <c r="K64" s="159">
        <v>0</v>
      </c>
      <c r="L64" s="159">
        <v>0</v>
      </c>
      <c r="M64" s="159">
        <v>0</v>
      </c>
      <c r="N64" s="185" t="s">
        <v>149</v>
      </c>
      <c r="O64" s="185" t="s">
        <v>149</v>
      </c>
    </row>
    <row r="65" spans="1:15" ht="18.600000000000001" customHeight="1" thickTop="1" thickBot="1" x14ac:dyDescent="0.25">
      <c r="A65" s="179" t="s">
        <v>112</v>
      </c>
      <c r="B65" s="166">
        <v>2800</v>
      </c>
      <c r="C65" s="166">
        <v>430</v>
      </c>
      <c r="D65" s="159">
        <v>0</v>
      </c>
      <c r="E65" s="185" t="s">
        <v>149</v>
      </c>
      <c r="F65" s="185" t="s">
        <v>149</v>
      </c>
      <c r="G65" s="185" t="s">
        <v>149</v>
      </c>
      <c r="H65" s="185" t="s">
        <v>149</v>
      </c>
      <c r="I65" s="185" t="s">
        <v>149</v>
      </c>
      <c r="J65" s="185" t="s">
        <v>149</v>
      </c>
      <c r="K65" s="159">
        <v>0</v>
      </c>
      <c r="L65" s="159"/>
      <c r="M65" s="159">
        <v>0</v>
      </c>
      <c r="N65" s="185" t="s">
        <v>149</v>
      </c>
      <c r="O65" s="185" t="s">
        <v>149</v>
      </c>
    </row>
    <row r="66" spans="1:15" ht="13.2" customHeight="1" thickTop="1" thickBot="1" x14ac:dyDescent="0.25">
      <c r="A66" s="166" t="s">
        <v>230</v>
      </c>
      <c r="B66" s="166">
        <v>3000</v>
      </c>
      <c r="C66" s="166">
        <v>440</v>
      </c>
      <c r="D66" s="159">
        <v>6515300</v>
      </c>
      <c r="E66" s="185" t="s">
        <v>149</v>
      </c>
      <c r="F66" s="185" t="s">
        <v>149</v>
      </c>
      <c r="G66" s="185" t="s">
        <v>149</v>
      </c>
      <c r="H66" s="185" t="s">
        <v>149</v>
      </c>
      <c r="I66" s="185" t="s">
        <v>149</v>
      </c>
      <c r="J66" s="185" t="s">
        <v>149</v>
      </c>
      <c r="K66" s="159">
        <v>6515300</v>
      </c>
      <c r="L66" s="159">
        <v>6515300</v>
      </c>
      <c r="M66" s="159">
        <v>0</v>
      </c>
      <c r="N66" s="185" t="s">
        <v>149</v>
      </c>
      <c r="O66" s="185" t="s">
        <v>149</v>
      </c>
    </row>
    <row r="67" spans="1:15" ht="14.4" customHeight="1" thickTop="1" thickBot="1" x14ac:dyDescent="0.25">
      <c r="A67" s="163" t="s">
        <v>114</v>
      </c>
      <c r="B67" s="166">
        <v>3100</v>
      </c>
      <c r="C67" s="166">
        <v>450</v>
      </c>
      <c r="D67" s="159">
        <v>6515300</v>
      </c>
      <c r="E67" s="185" t="s">
        <v>149</v>
      </c>
      <c r="F67" s="185" t="s">
        <v>149</v>
      </c>
      <c r="G67" s="185" t="s">
        <v>149</v>
      </c>
      <c r="H67" s="185" t="s">
        <v>149</v>
      </c>
      <c r="I67" s="185" t="s">
        <v>149</v>
      </c>
      <c r="J67" s="185" t="s">
        <v>149</v>
      </c>
      <c r="K67" s="159">
        <v>6515300</v>
      </c>
      <c r="L67" s="159">
        <v>6515300</v>
      </c>
      <c r="M67" s="159">
        <v>0</v>
      </c>
      <c r="N67" s="185" t="s">
        <v>149</v>
      </c>
      <c r="O67" s="185" t="s">
        <v>149</v>
      </c>
    </row>
    <row r="68" spans="1:15" ht="29.4" customHeight="1" thickTop="1" thickBot="1" x14ac:dyDescent="0.25">
      <c r="A68" s="165" t="s">
        <v>190</v>
      </c>
      <c r="B68" s="167">
        <v>3110</v>
      </c>
      <c r="C68" s="167">
        <v>460</v>
      </c>
      <c r="D68" s="159">
        <v>6515300</v>
      </c>
      <c r="E68" s="185" t="s">
        <v>149</v>
      </c>
      <c r="F68" s="185" t="s">
        <v>149</v>
      </c>
      <c r="G68" s="185" t="s">
        <v>149</v>
      </c>
      <c r="H68" s="185" t="s">
        <v>149</v>
      </c>
      <c r="I68" s="185" t="s">
        <v>149</v>
      </c>
      <c r="J68" s="185" t="s">
        <v>149</v>
      </c>
      <c r="K68" s="159">
        <v>6515300</v>
      </c>
      <c r="L68" s="159">
        <v>6515300</v>
      </c>
      <c r="M68" s="159">
        <v>0</v>
      </c>
      <c r="N68" s="185" t="s">
        <v>149</v>
      </c>
      <c r="O68" s="185" t="s">
        <v>149</v>
      </c>
    </row>
    <row r="69" spans="1:15" ht="19.2" customHeight="1" thickTop="1" thickBot="1" x14ac:dyDescent="0.25">
      <c r="A69" s="182" t="s">
        <v>191</v>
      </c>
      <c r="B69" s="167">
        <v>3120</v>
      </c>
      <c r="C69" s="167">
        <v>470</v>
      </c>
      <c r="D69" s="159">
        <v>0</v>
      </c>
      <c r="E69" s="185" t="s">
        <v>149</v>
      </c>
      <c r="F69" s="185" t="s">
        <v>149</v>
      </c>
      <c r="G69" s="185" t="s">
        <v>149</v>
      </c>
      <c r="H69" s="185" t="s">
        <v>149</v>
      </c>
      <c r="I69" s="185" t="s">
        <v>149</v>
      </c>
      <c r="J69" s="185" t="s">
        <v>149</v>
      </c>
      <c r="K69" s="159">
        <v>0</v>
      </c>
      <c r="L69" s="159">
        <v>0</v>
      </c>
      <c r="M69" s="159">
        <v>0</v>
      </c>
      <c r="N69" s="185" t="s">
        <v>149</v>
      </c>
      <c r="O69" s="185" t="s">
        <v>149</v>
      </c>
    </row>
    <row r="70" spans="1:15" ht="21.6" customHeight="1" thickTop="1" thickBot="1" x14ac:dyDescent="0.25">
      <c r="A70" s="178" t="s">
        <v>231</v>
      </c>
      <c r="B70" s="162">
        <v>3121</v>
      </c>
      <c r="C70" s="162">
        <v>480</v>
      </c>
      <c r="D70" s="159">
        <v>0</v>
      </c>
      <c r="E70" s="185" t="s">
        <v>149</v>
      </c>
      <c r="F70" s="185" t="s">
        <v>149</v>
      </c>
      <c r="G70" s="185" t="s">
        <v>149</v>
      </c>
      <c r="H70" s="185" t="s">
        <v>149</v>
      </c>
      <c r="I70" s="185" t="s">
        <v>149</v>
      </c>
      <c r="J70" s="185" t="s">
        <v>149</v>
      </c>
      <c r="K70" s="159">
        <v>0</v>
      </c>
      <c r="L70" s="159">
        <v>0</v>
      </c>
      <c r="M70" s="159">
        <v>0</v>
      </c>
      <c r="N70" s="185" t="s">
        <v>149</v>
      </c>
      <c r="O70" s="185" t="s">
        <v>149</v>
      </c>
    </row>
    <row r="71" spans="1:15" ht="29.4" customHeight="1" thickTop="1" thickBot="1" x14ac:dyDescent="0.25">
      <c r="A71" s="178" t="s">
        <v>232</v>
      </c>
      <c r="B71" s="162">
        <v>3122</v>
      </c>
      <c r="C71" s="162">
        <v>490</v>
      </c>
      <c r="D71" s="159">
        <v>0</v>
      </c>
      <c r="E71" s="185" t="s">
        <v>149</v>
      </c>
      <c r="F71" s="185" t="s">
        <v>149</v>
      </c>
      <c r="G71" s="185" t="s">
        <v>149</v>
      </c>
      <c r="H71" s="185" t="s">
        <v>149</v>
      </c>
      <c r="I71" s="185" t="s">
        <v>149</v>
      </c>
      <c r="J71" s="185" t="s">
        <v>149</v>
      </c>
      <c r="K71" s="159">
        <v>0</v>
      </c>
      <c r="L71" s="159">
        <v>0</v>
      </c>
      <c r="M71" s="159">
        <v>0</v>
      </c>
      <c r="N71" s="185" t="s">
        <v>149</v>
      </c>
      <c r="O71" s="185" t="s">
        <v>149</v>
      </c>
    </row>
    <row r="72" spans="1:15" ht="21" customHeight="1" thickTop="1" thickBot="1" x14ac:dyDescent="0.25">
      <c r="A72" s="164" t="s">
        <v>194</v>
      </c>
      <c r="B72" s="167">
        <v>3130</v>
      </c>
      <c r="C72" s="167">
        <v>500</v>
      </c>
      <c r="D72" s="159">
        <v>0</v>
      </c>
      <c r="E72" s="185" t="s">
        <v>149</v>
      </c>
      <c r="F72" s="185" t="s">
        <v>149</v>
      </c>
      <c r="G72" s="185" t="s">
        <v>149</v>
      </c>
      <c r="H72" s="185" t="s">
        <v>149</v>
      </c>
      <c r="I72" s="185" t="s">
        <v>149</v>
      </c>
      <c r="J72" s="185" t="s">
        <v>149</v>
      </c>
      <c r="K72" s="159">
        <v>0</v>
      </c>
      <c r="L72" s="159">
        <v>0</v>
      </c>
      <c r="M72" s="159">
        <v>0</v>
      </c>
      <c r="N72" s="185" t="s">
        <v>149</v>
      </c>
      <c r="O72" s="185" t="s">
        <v>149</v>
      </c>
    </row>
    <row r="73" spans="1:15" ht="24" customHeight="1" thickTop="1" thickBot="1" x14ac:dyDescent="0.25">
      <c r="A73" s="178" t="s">
        <v>195</v>
      </c>
      <c r="B73" s="162">
        <v>3131</v>
      </c>
      <c r="C73" s="167">
        <v>510</v>
      </c>
      <c r="D73" s="159">
        <v>0</v>
      </c>
      <c r="E73" s="185" t="s">
        <v>149</v>
      </c>
      <c r="F73" s="185" t="s">
        <v>149</v>
      </c>
      <c r="G73" s="185" t="s">
        <v>149</v>
      </c>
      <c r="H73" s="185" t="s">
        <v>149</v>
      </c>
      <c r="I73" s="185" t="s">
        <v>149</v>
      </c>
      <c r="J73" s="185" t="s">
        <v>149</v>
      </c>
      <c r="K73" s="159">
        <v>0</v>
      </c>
      <c r="L73" s="159">
        <v>0</v>
      </c>
      <c r="M73" s="159">
        <v>0</v>
      </c>
      <c r="N73" s="185" t="s">
        <v>149</v>
      </c>
      <c r="O73" s="185" t="s">
        <v>149</v>
      </c>
    </row>
    <row r="74" spans="1:15" ht="18.600000000000001" customHeight="1" thickTop="1" thickBot="1" x14ac:dyDescent="0.25">
      <c r="A74" s="178" t="s">
        <v>196</v>
      </c>
      <c r="B74" s="162">
        <v>3132</v>
      </c>
      <c r="C74" s="162">
        <v>520</v>
      </c>
      <c r="D74" s="159">
        <v>0</v>
      </c>
      <c r="E74" s="185" t="s">
        <v>149</v>
      </c>
      <c r="F74" s="185" t="s">
        <v>149</v>
      </c>
      <c r="G74" s="185" t="s">
        <v>149</v>
      </c>
      <c r="H74" s="185" t="s">
        <v>149</v>
      </c>
      <c r="I74" s="185" t="s">
        <v>149</v>
      </c>
      <c r="J74" s="185" t="s">
        <v>149</v>
      </c>
      <c r="K74" s="159">
        <v>0</v>
      </c>
      <c r="L74" s="159">
        <v>0</v>
      </c>
      <c r="M74" s="159">
        <v>0</v>
      </c>
      <c r="N74" s="185" t="s">
        <v>149</v>
      </c>
      <c r="O74" s="185" t="s">
        <v>149</v>
      </c>
    </row>
    <row r="75" spans="1:15" ht="16.8" customHeight="1" thickTop="1" thickBot="1" x14ac:dyDescent="0.25">
      <c r="A75" s="164" t="s">
        <v>197</v>
      </c>
      <c r="B75" s="167">
        <v>3140</v>
      </c>
      <c r="C75" s="167">
        <v>530</v>
      </c>
      <c r="D75" s="159">
        <v>0</v>
      </c>
      <c r="E75" s="185" t="s">
        <v>149</v>
      </c>
      <c r="F75" s="185" t="s">
        <v>149</v>
      </c>
      <c r="G75" s="185" t="s">
        <v>149</v>
      </c>
      <c r="H75" s="185" t="s">
        <v>149</v>
      </c>
      <c r="I75" s="185" t="s">
        <v>149</v>
      </c>
      <c r="J75" s="185" t="s">
        <v>149</v>
      </c>
      <c r="K75" s="159">
        <v>0</v>
      </c>
      <c r="L75" s="159">
        <v>0</v>
      </c>
      <c r="M75" s="159">
        <v>0</v>
      </c>
      <c r="N75" s="185" t="s">
        <v>149</v>
      </c>
      <c r="O75" s="185" t="s">
        <v>149</v>
      </c>
    </row>
    <row r="76" spans="1:15" ht="19.8" customHeight="1" thickTop="1" thickBot="1" x14ac:dyDescent="0.25">
      <c r="A76" s="168" t="s">
        <v>198</v>
      </c>
      <c r="B76" s="162">
        <v>3141</v>
      </c>
      <c r="C76" s="162">
        <v>540</v>
      </c>
      <c r="D76" s="159">
        <v>0</v>
      </c>
      <c r="E76" s="185" t="s">
        <v>149</v>
      </c>
      <c r="F76" s="185" t="s">
        <v>149</v>
      </c>
      <c r="G76" s="185" t="s">
        <v>149</v>
      </c>
      <c r="H76" s="185" t="s">
        <v>149</v>
      </c>
      <c r="I76" s="185" t="s">
        <v>149</v>
      </c>
      <c r="J76" s="185" t="s">
        <v>149</v>
      </c>
      <c r="K76" s="159">
        <v>0</v>
      </c>
      <c r="L76" s="159">
        <v>0</v>
      </c>
      <c r="M76" s="159">
        <v>0</v>
      </c>
      <c r="N76" s="185" t="s">
        <v>149</v>
      </c>
      <c r="O76" s="185" t="s">
        <v>149</v>
      </c>
    </row>
    <row r="77" spans="1:15" ht="20.399999999999999" customHeight="1" thickTop="1" thickBot="1" x14ac:dyDescent="0.25">
      <c r="A77" s="168" t="s">
        <v>233</v>
      </c>
      <c r="B77" s="162">
        <v>3142</v>
      </c>
      <c r="C77" s="162">
        <v>550</v>
      </c>
      <c r="D77" s="159">
        <v>0</v>
      </c>
      <c r="E77" s="185" t="s">
        <v>149</v>
      </c>
      <c r="F77" s="185" t="s">
        <v>149</v>
      </c>
      <c r="G77" s="185" t="s">
        <v>149</v>
      </c>
      <c r="H77" s="185" t="s">
        <v>149</v>
      </c>
      <c r="I77" s="185" t="s">
        <v>149</v>
      </c>
      <c r="J77" s="185" t="s">
        <v>149</v>
      </c>
      <c r="K77" s="159">
        <v>0</v>
      </c>
      <c r="L77" s="159">
        <v>0</v>
      </c>
      <c r="M77" s="159">
        <v>0</v>
      </c>
      <c r="N77" s="185" t="s">
        <v>149</v>
      </c>
      <c r="O77" s="185" t="s">
        <v>149</v>
      </c>
    </row>
    <row r="78" spans="1:15" ht="23.4" customHeight="1" thickTop="1" thickBot="1" x14ac:dyDescent="0.25">
      <c r="A78" s="168" t="s">
        <v>200</v>
      </c>
      <c r="B78" s="162">
        <v>3143</v>
      </c>
      <c r="C78" s="162">
        <v>560</v>
      </c>
      <c r="D78" s="159">
        <v>0</v>
      </c>
      <c r="E78" s="185" t="s">
        <v>149</v>
      </c>
      <c r="F78" s="185" t="s">
        <v>149</v>
      </c>
      <c r="G78" s="185" t="s">
        <v>149</v>
      </c>
      <c r="H78" s="185" t="s">
        <v>149</v>
      </c>
      <c r="I78" s="185" t="s">
        <v>149</v>
      </c>
      <c r="J78" s="185" t="s">
        <v>149</v>
      </c>
      <c r="K78" s="159">
        <v>0</v>
      </c>
      <c r="L78" s="159">
        <v>0</v>
      </c>
      <c r="M78" s="159">
        <v>0</v>
      </c>
      <c r="N78" s="185" t="s">
        <v>149</v>
      </c>
      <c r="O78" s="185" t="s">
        <v>149</v>
      </c>
    </row>
    <row r="79" spans="1:15" ht="15.6" customHeight="1" thickTop="1" thickBot="1" x14ac:dyDescent="0.25">
      <c r="A79" s="164" t="s">
        <v>201</v>
      </c>
      <c r="B79" s="167">
        <v>3150</v>
      </c>
      <c r="C79" s="167">
        <v>570</v>
      </c>
      <c r="D79" s="159">
        <v>0</v>
      </c>
      <c r="E79" s="185" t="s">
        <v>149</v>
      </c>
      <c r="F79" s="185" t="s">
        <v>149</v>
      </c>
      <c r="G79" s="185" t="s">
        <v>149</v>
      </c>
      <c r="H79" s="185" t="s">
        <v>149</v>
      </c>
      <c r="I79" s="185" t="s">
        <v>149</v>
      </c>
      <c r="J79" s="185" t="s">
        <v>149</v>
      </c>
      <c r="K79" s="159">
        <v>0</v>
      </c>
      <c r="L79" s="159">
        <v>0</v>
      </c>
      <c r="M79" s="159">
        <v>0</v>
      </c>
      <c r="N79" s="185" t="s">
        <v>149</v>
      </c>
      <c r="O79" s="185" t="s">
        <v>149</v>
      </c>
    </row>
    <row r="80" spans="1:15" ht="25.8" customHeight="1" thickTop="1" thickBot="1" x14ac:dyDescent="0.25">
      <c r="A80" s="164" t="s">
        <v>202</v>
      </c>
      <c r="B80" s="167">
        <v>3160</v>
      </c>
      <c r="C80" s="167">
        <v>580</v>
      </c>
      <c r="D80" s="159">
        <v>0</v>
      </c>
      <c r="E80" s="185" t="s">
        <v>149</v>
      </c>
      <c r="F80" s="185" t="s">
        <v>149</v>
      </c>
      <c r="G80" s="185" t="s">
        <v>149</v>
      </c>
      <c r="H80" s="185" t="s">
        <v>149</v>
      </c>
      <c r="I80" s="185" t="s">
        <v>149</v>
      </c>
      <c r="J80" s="185" t="s">
        <v>149</v>
      </c>
      <c r="K80" s="159">
        <v>0</v>
      </c>
      <c r="L80" s="159">
        <v>0</v>
      </c>
      <c r="M80" s="159">
        <v>0</v>
      </c>
      <c r="N80" s="185" t="s">
        <v>149</v>
      </c>
      <c r="O80" s="185" t="s">
        <v>149</v>
      </c>
    </row>
    <row r="81" spans="1:15" ht="24.6" customHeight="1" thickTop="1" thickBot="1" x14ac:dyDescent="0.25">
      <c r="A81" s="163" t="s">
        <v>203</v>
      </c>
      <c r="B81" s="166">
        <v>3200</v>
      </c>
      <c r="C81" s="166">
        <v>590</v>
      </c>
      <c r="D81" s="159">
        <v>0</v>
      </c>
      <c r="E81" s="185" t="s">
        <v>149</v>
      </c>
      <c r="F81" s="185" t="s">
        <v>149</v>
      </c>
      <c r="G81" s="185" t="s">
        <v>149</v>
      </c>
      <c r="H81" s="185" t="s">
        <v>149</v>
      </c>
      <c r="I81" s="185" t="s">
        <v>149</v>
      </c>
      <c r="J81" s="185" t="s">
        <v>149</v>
      </c>
      <c r="K81" s="159">
        <v>0</v>
      </c>
      <c r="L81" s="159">
        <v>0</v>
      </c>
      <c r="M81" s="159">
        <v>0</v>
      </c>
      <c r="N81" s="185" t="s">
        <v>149</v>
      </c>
      <c r="O81" s="185" t="s">
        <v>149</v>
      </c>
    </row>
    <row r="82" spans="1:15" ht="20.399999999999999" customHeight="1" thickTop="1" thickBot="1" x14ac:dyDescent="0.25">
      <c r="A82" s="165" t="s">
        <v>234</v>
      </c>
      <c r="B82" s="167">
        <v>3210</v>
      </c>
      <c r="C82" s="167">
        <v>600</v>
      </c>
      <c r="D82" s="159">
        <v>0</v>
      </c>
      <c r="E82" s="185" t="s">
        <v>149</v>
      </c>
      <c r="F82" s="185" t="s">
        <v>149</v>
      </c>
      <c r="G82" s="185" t="s">
        <v>149</v>
      </c>
      <c r="H82" s="185" t="s">
        <v>149</v>
      </c>
      <c r="I82" s="185" t="s">
        <v>149</v>
      </c>
      <c r="J82" s="185" t="s">
        <v>149</v>
      </c>
      <c r="K82" s="159">
        <v>0</v>
      </c>
      <c r="L82" s="159">
        <v>0</v>
      </c>
      <c r="M82" s="159">
        <v>0</v>
      </c>
      <c r="N82" s="185" t="s">
        <v>149</v>
      </c>
      <c r="O82" s="185" t="s">
        <v>149</v>
      </c>
    </row>
    <row r="83" spans="1:15" ht="20.399999999999999" customHeight="1" thickTop="1" thickBot="1" x14ac:dyDescent="0.25">
      <c r="A83" s="165" t="s">
        <v>205</v>
      </c>
      <c r="B83" s="167">
        <v>3220</v>
      </c>
      <c r="C83" s="167">
        <v>610</v>
      </c>
      <c r="D83" s="159">
        <v>0</v>
      </c>
      <c r="E83" s="185" t="s">
        <v>149</v>
      </c>
      <c r="F83" s="185" t="s">
        <v>149</v>
      </c>
      <c r="G83" s="185" t="s">
        <v>149</v>
      </c>
      <c r="H83" s="185" t="s">
        <v>149</v>
      </c>
      <c r="I83" s="185" t="s">
        <v>149</v>
      </c>
      <c r="J83" s="185" t="s">
        <v>149</v>
      </c>
      <c r="K83" s="159">
        <v>0</v>
      </c>
      <c r="L83" s="159">
        <v>0</v>
      </c>
      <c r="M83" s="159">
        <v>0</v>
      </c>
      <c r="N83" s="185" t="s">
        <v>149</v>
      </c>
      <c r="O83" s="185" t="s">
        <v>149</v>
      </c>
    </row>
    <row r="84" spans="1:15" ht="29.4" customHeight="1" thickTop="1" thickBot="1" x14ac:dyDescent="0.25">
      <c r="A84" s="164" t="s">
        <v>206</v>
      </c>
      <c r="B84" s="167">
        <v>3230</v>
      </c>
      <c r="C84" s="167">
        <v>620</v>
      </c>
      <c r="D84" s="159">
        <v>0</v>
      </c>
      <c r="E84" s="185" t="s">
        <v>149</v>
      </c>
      <c r="F84" s="185" t="s">
        <v>149</v>
      </c>
      <c r="G84" s="185" t="s">
        <v>149</v>
      </c>
      <c r="H84" s="185" t="s">
        <v>149</v>
      </c>
      <c r="I84" s="185" t="s">
        <v>149</v>
      </c>
      <c r="J84" s="185" t="s">
        <v>149</v>
      </c>
      <c r="K84" s="159">
        <v>0</v>
      </c>
      <c r="L84" s="159">
        <v>0</v>
      </c>
      <c r="M84" s="159">
        <v>0</v>
      </c>
      <c r="N84" s="185" t="s">
        <v>149</v>
      </c>
      <c r="O84" s="185" t="s">
        <v>149</v>
      </c>
    </row>
    <row r="85" spans="1:15" ht="25.2" customHeight="1" thickTop="1" thickBot="1" x14ac:dyDescent="0.25">
      <c r="A85" s="165" t="s">
        <v>207</v>
      </c>
      <c r="B85" s="167">
        <v>3240</v>
      </c>
      <c r="C85" s="167">
        <v>630</v>
      </c>
      <c r="D85" s="159">
        <v>0</v>
      </c>
      <c r="E85" s="185" t="s">
        <v>149</v>
      </c>
      <c r="F85" s="185" t="s">
        <v>149</v>
      </c>
      <c r="G85" s="185" t="s">
        <v>149</v>
      </c>
      <c r="H85" s="185" t="s">
        <v>149</v>
      </c>
      <c r="I85" s="185" t="s">
        <v>149</v>
      </c>
      <c r="J85" s="185" t="s">
        <v>149</v>
      </c>
      <c r="K85" s="159">
        <v>0</v>
      </c>
      <c r="L85" s="159">
        <v>0</v>
      </c>
      <c r="M85" s="159">
        <v>0</v>
      </c>
      <c r="N85" s="185" t="s">
        <v>149</v>
      </c>
      <c r="O85" s="185" t="s">
        <v>149</v>
      </c>
    </row>
    <row r="86" spans="1:15" ht="11.4" thickTop="1" thickBot="1" x14ac:dyDescent="0.25">
      <c r="A86" s="164"/>
      <c r="B86" s="167"/>
      <c r="C86" s="194">
        <v>640</v>
      </c>
      <c r="D86" s="159">
        <v>0</v>
      </c>
      <c r="E86" s="195"/>
      <c r="F86" s="195"/>
      <c r="G86" s="195"/>
      <c r="H86" s="195"/>
      <c r="I86" s="195"/>
      <c r="J86" s="195"/>
      <c r="K86" s="159">
        <v>0</v>
      </c>
      <c r="L86" s="159">
        <v>0</v>
      </c>
      <c r="M86" s="159">
        <v>0</v>
      </c>
      <c r="N86" s="195"/>
      <c r="O86" s="195"/>
    </row>
    <row r="87" spans="1:15" ht="11.4" thickTop="1" thickBot="1" x14ac:dyDescent="0.25">
      <c r="A87" s="164"/>
      <c r="B87" s="167"/>
      <c r="C87" s="194">
        <v>650</v>
      </c>
      <c r="D87" s="159">
        <v>0</v>
      </c>
      <c r="E87" s="195"/>
      <c r="F87" s="195"/>
      <c r="G87" s="195"/>
      <c r="H87" s="195"/>
      <c r="I87" s="195"/>
      <c r="J87" s="195"/>
      <c r="K87" s="159">
        <v>0</v>
      </c>
      <c r="L87" s="159">
        <v>0</v>
      </c>
      <c r="M87" s="159">
        <v>0</v>
      </c>
      <c r="N87" s="195"/>
      <c r="O87" s="195"/>
    </row>
    <row r="88" spans="1:15" ht="11.4" thickTop="1" thickBot="1" x14ac:dyDescent="0.25">
      <c r="A88" s="164"/>
      <c r="B88" s="167"/>
      <c r="C88" s="194">
        <v>660</v>
      </c>
      <c r="D88" s="159">
        <v>0</v>
      </c>
      <c r="E88" s="196"/>
      <c r="F88" s="196"/>
      <c r="G88" s="196"/>
      <c r="H88" s="196"/>
      <c r="I88" s="196"/>
      <c r="J88" s="196"/>
      <c r="K88" s="159">
        <v>0</v>
      </c>
      <c r="L88" s="159">
        <v>0</v>
      </c>
      <c r="M88" s="159">
        <v>0</v>
      </c>
      <c r="N88" s="196"/>
      <c r="O88" s="196"/>
    </row>
    <row r="89" spans="1:15" ht="22.8" customHeight="1" thickTop="1" thickBot="1" x14ac:dyDescent="0.25">
      <c r="A89" s="170" t="s">
        <v>116</v>
      </c>
      <c r="B89" s="166">
        <v>4100</v>
      </c>
      <c r="C89" s="166">
        <v>670</v>
      </c>
      <c r="D89" s="159">
        <v>0</v>
      </c>
      <c r="E89" s="169" t="s">
        <v>149</v>
      </c>
      <c r="F89" s="169" t="s">
        <v>149</v>
      </c>
      <c r="G89" s="169" t="s">
        <v>149</v>
      </c>
      <c r="H89" s="169" t="s">
        <v>149</v>
      </c>
      <c r="I89" s="169" t="s">
        <v>149</v>
      </c>
      <c r="J89" s="169" t="s">
        <v>149</v>
      </c>
      <c r="K89" s="159">
        <v>0</v>
      </c>
      <c r="L89" s="159">
        <v>0</v>
      </c>
      <c r="M89" s="159">
        <v>0</v>
      </c>
      <c r="N89" s="169" t="s">
        <v>149</v>
      </c>
      <c r="O89" s="169" t="s">
        <v>149</v>
      </c>
    </row>
    <row r="90" spans="1:15" ht="19.2" customHeight="1" thickTop="1" thickBot="1" x14ac:dyDescent="0.25">
      <c r="A90" s="164" t="s">
        <v>235</v>
      </c>
      <c r="B90" s="167">
        <v>4110</v>
      </c>
      <c r="C90" s="167">
        <v>680</v>
      </c>
      <c r="D90" s="159">
        <v>0</v>
      </c>
      <c r="E90" s="169" t="s">
        <v>149</v>
      </c>
      <c r="F90" s="169" t="s">
        <v>149</v>
      </c>
      <c r="G90" s="169" t="s">
        <v>149</v>
      </c>
      <c r="H90" s="169" t="s">
        <v>149</v>
      </c>
      <c r="I90" s="169" t="s">
        <v>149</v>
      </c>
      <c r="J90" s="169" t="s">
        <v>149</v>
      </c>
      <c r="K90" s="159">
        <v>0</v>
      </c>
      <c r="L90" s="159">
        <v>0</v>
      </c>
      <c r="M90" s="159">
        <v>0</v>
      </c>
      <c r="N90" s="169" t="s">
        <v>149</v>
      </c>
      <c r="O90" s="169" t="s">
        <v>149</v>
      </c>
    </row>
    <row r="91" spans="1:15" ht="25.2" customHeight="1" thickTop="1" thickBot="1" x14ac:dyDescent="0.25">
      <c r="A91" s="178" t="s">
        <v>236</v>
      </c>
      <c r="B91" s="162">
        <v>4111</v>
      </c>
      <c r="C91" s="162">
        <v>690</v>
      </c>
      <c r="D91" s="159">
        <v>0</v>
      </c>
      <c r="E91" s="169" t="s">
        <v>149</v>
      </c>
      <c r="F91" s="169" t="s">
        <v>149</v>
      </c>
      <c r="G91" s="169" t="s">
        <v>149</v>
      </c>
      <c r="H91" s="169" t="s">
        <v>149</v>
      </c>
      <c r="I91" s="169" t="s">
        <v>149</v>
      </c>
      <c r="J91" s="169" t="s">
        <v>149</v>
      </c>
      <c r="K91" s="159">
        <v>0</v>
      </c>
      <c r="L91" s="159">
        <v>0</v>
      </c>
      <c r="M91" s="159">
        <v>0</v>
      </c>
      <c r="N91" s="169" t="s">
        <v>149</v>
      </c>
      <c r="O91" s="169" t="s">
        <v>149</v>
      </c>
    </row>
    <row r="92" spans="1:15" ht="25.2" customHeight="1" thickTop="1" thickBot="1" x14ac:dyDescent="0.25">
      <c r="A92" s="178" t="s">
        <v>237</v>
      </c>
      <c r="B92" s="162">
        <v>4112</v>
      </c>
      <c r="C92" s="162">
        <v>660</v>
      </c>
      <c r="D92" s="159">
        <v>0</v>
      </c>
      <c r="E92" s="169" t="s">
        <v>149</v>
      </c>
      <c r="F92" s="169" t="s">
        <v>149</v>
      </c>
      <c r="G92" s="169" t="s">
        <v>149</v>
      </c>
      <c r="H92" s="169" t="s">
        <v>149</v>
      </c>
      <c r="I92" s="169" t="s">
        <v>149</v>
      </c>
      <c r="J92" s="169" t="s">
        <v>149</v>
      </c>
      <c r="K92" s="159">
        <v>0</v>
      </c>
      <c r="L92" s="159">
        <v>0</v>
      </c>
      <c r="M92" s="159">
        <v>0</v>
      </c>
      <c r="N92" s="169" t="s">
        <v>149</v>
      </c>
      <c r="O92" s="169" t="s">
        <v>149</v>
      </c>
    </row>
    <row r="93" spans="1:15" ht="24" customHeight="1" thickTop="1" thickBot="1" x14ac:dyDescent="0.25">
      <c r="A93" s="197" t="s">
        <v>238</v>
      </c>
      <c r="B93" s="162">
        <v>4113</v>
      </c>
      <c r="C93" s="162">
        <v>670</v>
      </c>
      <c r="D93" s="159">
        <v>0</v>
      </c>
      <c r="E93" s="169" t="s">
        <v>149</v>
      </c>
      <c r="F93" s="169" t="s">
        <v>149</v>
      </c>
      <c r="G93" s="169" t="s">
        <v>149</v>
      </c>
      <c r="H93" s="169" t="s">
        <v>149</v>
      </c>
      <c r="I93" s="169" t="s">
        <v>149</v>
      </c>
      <c r="J93" s="169" t="s">
        <v>149</v>
      </c>
      <c r="K93" s="159">
        <v>0</v>
      </c>
      <c r="L93" s="159">
        <v>0</v>
      </c>
      <c r="M93" s="159">
        <v>0</v>
      </c>
      <c r="N93" s="169" t="s">
        <v>149</v>
      </c>
      <c r="O93" s="169" t="s">
        <v>149</v>
      </c>
    </row>
    <row r="94" spans="1:15" ht="11.4" thickTop="1" thickBot="1" x14ac:dyDescent="0.25">
      <c r="A94" s="164"/>
      <c r="B94" s="167"/>
      <c r="C94" s="166"/>
      <c r="D94" s="159">
        <v>0</v>
      </c>
      <c r="E94" s="169"/>
      <c r="F94" s="169"/>
      <c r="G94" s="169"/>
      <c r="H94" s="169"/>
      <c r="I94" s="169"/>
      <c r="J94" s="169"/>
      <c r="K94" s="159">
        <v>0</v>
      </c>
      <c r="L94" s="159">
        <v>0</v>
      </c>
      <c r="M94" s="159">
        <v>0</v>
      </c>
      <c r="N94" s="169"/>
      <c r="O94" s="169"/>
    </row>
    <row r="95" spans="1:15" ht="11.4" thickTop="1" thickBot="1" x14ac:dyDescent="0.25">
      <c r="A95" s="181"/>
      <c r="B95" s="162"/>
      <c r="C95" s="166"/>
      <c r="D95" s="159">
        <v>0</v>
      </c>
      <c r="E95" s="169"/>
      <c r="F95" s="169"/>
      <c r="G95" s="169"/>
      <c r="H95" s="169"/>
      <c r="I95" s="169"/>
      <c r="J95" s="169"/>
      <c r="K95" s="159">
        <v>0</v>
      </c>
      <c r="L95" s="159">
        <v>0</v>
      </c>
      <c r="M95" s="159">
        <v>0</v>
      </c>
      <c r="N95" s="169"/>
      <c r="O95" s="169"/>
    </row>
    <row r="96" spans="1:15" ht="11.4" thickTop="1" thickBot="1" x14ac:dyDescent="0.25">
      <c r="A96" s="181"/>
      <c r="B96" s="162"/>
      <c r="C96" s="166"/>
      <c r="D96" s="159">
        <v>0</v>
      </c>
      <c r="E96" s="169"/>
      <c r="F96" s="169"/>
      <c r="G96" s="169"/>
      <c r="H96" s="169"/>
      <c r="I96" s="169"/>
      <c r="J96" s="169"/>
      <c r="K96" s="159">
        <v>0</v>
      </c>
      <c r="L96" s="159">
        <v>0</v>
      </c>
      <c r="M96" s="159">
        <v>0</v>
      </c>
      <c r="N96" s="169"/>
      <c r="O96" s="169"/>
    </row>
    <row r="97" spans="1:15" ht="11.4" thickTop="1" thickBot="1" x14ac:dyDescent="0.25">
      <c r="A97" s="178"/>
      <c r="B97" s="162"/>
      <c r="C97" s="166"/>
      <c r="D97" s="159">
        <v>0</v>
      </c>
      <c r="E97" s="169"/>
      <c r="F97" s="169"/>
      <c r="G97" s="169"/>
      <c r="H97" s="169"/>
      <c r="I97" s="169"/>
      <c r="J97" s="169"/>
      <c r="K97" s="159">
        <v>0</v>
      </c>
      <c r="L97" s="159">
        <v>0</v>
      </c>
      <c r="M97" s="159">
        <v>0</v>
      </c>
      <c r="N97" s="169"/>
      <c r="O97" s="169"/>
    </row>
    <row r="98" spans="1:15" ht="16.8" customHeight="1" thickTop="1" thickBot="1" x14ac:dyDescent="0.25">
      <c r="A98" s="170" t="s">
        <v>117</v>
      </c>
      <c r="B98" s="166">
        <v>4200</v>
      </c>
      <c r="C98" s="166">
        <v>680</v>
      </c>
      <c r="D98" s="159">
        <v>0</v>
      </c>
      <c r="E98" s="169" t="s">
        <v>149</v>
      </c>
      <c r="F98" s="169" t="s">
        <v>149</v>
      </c>
      <c r="G98" s="169" t="s">
        <v>149</v>
      </c>
      <c r="H98" s="169" t="s">
        <v>149</v>
      </c>
      <c r="I98" s="169" t="s">
        <v>149</v>
      </c>
      <c r="J98" s="169" t="s">
        <v>149</v>
      </c>
      <c r="K98" s="159">
        <v>0</v>
      </c>
      <c r="L98" s="159">
        <v>0</v>
      </c>
      <c r="M98" s="159">
        <v>0</v>
      </c>
      <c r="N98" s="169" t="s">
        <v>149</v>
      </c>
      <c r="O98" s="169" t="s">
        <v>149</v>
      </c>
    </row>
    <row r="99" spans="1:15" ht="24" customHeight="1" thickTop="1" thickBot="1" x14ac:dyDescent="0.25">
      <c r="A99" s="164" t="s">
        <v>239</v>
      </c>
      <c r="B99" s="167">
        <v>4210</v>
      </c>
      <c r="C99" s="167">
        <v>690</v>
      </c>
      <c r="D99" s="159">
        <v>0</v>
      </c>
      <c r="E99" s="169" t="s">
        <v>149</v>
      </c>
      <c r="F99" s="169" t="s">
        <v>149</v>
      </c>
      <c r="G99" s="169" t="s">
        <v>149</v>
      </c>
      <c r="H99" s="169" t="s">
        <v>149</v>
      </c>
      <c r="I99" s="169" t="s">
        <v>149</v>
      </c>
      <c r="J99" s="169" t="s">
        <v>149</v>
      </c>
      <c r="K99" s="159">
        <v>0</v>
      </c>
      <c r="L99" s="159">
        <v>0</v>
      </c>
      <c r="M99" s="159">
        <v>0</v>
      </c>
      <c r="N99" s="169" t="s">
        <v>149</v>
      </c>
      <c r="O99" s="169" t="s">
        <v>149</v>
      </c>
    </row>
    <row r="100" spans="1:15" ht="21" customHeight="1" thickTop="1" x14ac:dyDescent="0.2">
      <c r="A100" s="172" t="s">
        <v>329</v>
      </c>
      <c r="B100" s="173">
        <v>4220</v>
      </c>
      <c r="C100" s="152">
        <v>710</v>
      </c>
      <c r="D100" s="174" t="s">
        <v>149</v>
      </c>
      <c r="E100" s="174" t="s">
        <v>149</v>
      </c>
      <c r="F100" s="174"/>
      <c r="G100" s="174" t="s">
        <v>149</v>
      </c>
      <c r="H100" s="174"/>
      <c r="I100" s="174" t="s">
        <v>149</v>
      </c>
      <c r="J100" s="174"/>
      <c r="K100" s="174" t="s">
        <v>149</v>
      </c>
      <c r="L100" s="174"/>
      <c r="M100" s="174" t="s">
        <v>149</v>
      </c>
      <c r="N100" s="174" t="s">
        <v>149</v>
      </c>
      <c r="O100" s="140"/>
    </row>
    <row r="101" spans="1:15" x14ac:dyDescent="0.2">
      <c r="A101" s="407" t="s">
        <v>369</v>
      </c>
      <c r="B101" s="407"/>
      <c r="C101" s="407"/>
      <c r="D101" s="407"/>
      <c r="E101" s="407"/>
      <c r="F101" s="407"/>
      <c r="G101" s="407"/>
      <c r="H101" s="407"/>
      <c r="I101" s="407"/>
      <c r="J101" s="407"/>
      <c r="K101" s="407"/>
      <c r="L101" s="407"/>
      <c r="M101" s="407"/>
      <c r="N101" s="407"/>
      <c r="O101" s="407"/>
    </row>
    <row r="102" spans="1:15" x14ac:dyDescent="0.2">
      <c r="A102" s="408" t="s">
        <v>370</v>
      </c>
      <c r="B102" s="408"/>
      <c r="C102" s="408"/>
      <c r="D102" s="408"/>
      <c r="E102" s="408"/>
      <c r="F102" s="408"/>
      <c r="G102" s="408"/>
      <c r="H102" s="408"/>
      <c r="I102" s="408"/>
      <c r="J102" s="408"/>
      <c r="K102" s="408"/>
      <c r="L102" s="408"/>
      <c r="M102" s="408"/>
      <c r="N102" s="408"/>
      <c r="O102" s="408"/>
    </row>
    <row r="103" spans="1:15" ht="14.4" x14ac:dyDescent="0.3">
      <c r="A103" s="143" t="s">
        <v>371</v>
      </c>
      <c r="B103" s="400"/>
      <c r="C103" s="400"/>
      <c r="D103" s="138"/>
      <c r="E103" s="399" t="s">
        <v>345</v>
      </c>
      <c r="F103" s="399"/>
      <c r="G103" s="399"/>
      <c r="H103" s="399"/>
      <c r="I103" s="399"/>
      <c r="J103" s="161"/>
      <c r="K103" s="138"/>
      <c r="L103" s="138"/>
      <c r="M103" s="138"/>
      <c r="N103" s="138"/>
      <c r="O103" s="138"/>
    </row>
    <row r="104" spans="1:15" ht="14.4" x14ac:dyDescent="0.3">
      <c r="A104" s="138"/>
      <c r="B104" s="398" t="s">
        <v>208</v>
      </c>
      <c r="C104" s="398"/>
      <c r="D104" s="138"/>
      <c r="E104" s="368"/>
      <c r="F104" s="368"/>
      <c r="G104" s="368"/>
      <c r="H104" s="157"/>
      <c r="I104" s="139"/>
      <c r="J104" s="139"/>
      <c r="K104" s="138"/>
      <c r="L104" s="138"/>
      <c r="M104" s="138"/>
      <c r="N104" s="138"/>
      <c r="O104" s="138"/>
    </row>
    <row r="105" spans="1:15" ht="39.6" customHeight="1" x14ac:dyDescent="0.3">
      <c r="A105" s="199" t="s">
        <v>372</v>
      </c>
      <c r="B105" s="400"/>
      <c r="C105" s="400"/>
      <c r="D105" s="138"/>
      <c r="E105" s="399" t="s">
        <v>346</v>
      </c>
      <c r="F105" s="399"/>
      <c r="G105" s="399"/>
      <c r="H105" s="399"/>
      <c r="I105" s="399"/>
      <c r="J105" s="161"/>
      <c r="K105" s="138"/>
      <c r="L105" s="138"/>
      <c r="M105" s="138"/>
      <c r="N105" s="138"/>
      <c r="O105" s="138"/>
    </row>
    <row r="106" spans="1:15" ht="14.4" x14ac:dyDescent="0.3">
      <c r="A106" s="138"/>
      <c r="B106" s="398" t="s">
        <v>208</v>
      </c>
      <c r="C106" s="398"/>
      <c r="D106" s="138"/>
      <c r="E106" s="368"/>
      <c r="F106" s="368"/>
      <c r="G106" s="368"/>
      <c r="H106" s="157"/>
      <c r="I106" s="139"/>
      <c r="J106" s="139"/>
      <c r="K106" s="138"/>
      <c r="L106" s="138"/>
      <c r="M106" s="138"/>
      <c r="N106" s="138"/>
      <c r="O106" s="138"/>
    </row>
    <row r="107" spans="1:15" ht="14.4" x14ac:dyDescent="0.3">
      <c r="A107" s="198" t="s">
        <v>390</v>
      </c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</row>
    <row r="108" spans="1:15" ht="14.4" x14ac:dyDescent="0.3">
      <c r="A108" s="140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</row>
  </sheetData>
  <mergeCells count="40">
    <mergeCell ref="I1:N2"/>
    <mergeCell ref="A3:N3"/>
    <mergeCell ref="B10:K10"/>
    <mergeCell ref="A18:A20"/>
    <mergeCell ref="H18:H20"/>
    <mergeCell ref="A4:N4"/>
    <mergeCell ref="A6:N6"/>
    <mergeCell ref="B18:B20"/>
    <mergeCell ref="G18:G20"/>
    <mergeCell ref="C18:C20"/>
    <mergeCell ref="D18:D20"/>
    <mergeCell ref="E12:K12"/>
    <mergeCell ref="E13:N13"/>
    <mergeCell ref="E18:F19"/>
    <mergeCell ref="N18:O19"/>
    <mergeCell ref="I18:J19"/>
    <mergeCell ref="K18:M19"/>
    <mergeCell ref="B103:C103"/>
    <mergeCell ref="E103:I103"/>
    <mergeCell ref="A101:O101"/>
    <mergeCell ref="A102:O102"/>
    <mergeCell ref="E106:G106"/>
    <mergeCell ref="B106:C106"/>
    <mergeCell ref="E104:G104"/>
    <mergeCell ref="E105:I105"/>
    <mergeCell ref="B105:C105"/>
    <mergeCell ref="B104:C104"/>
    <mergeCell ref="N10:O10"/>
    <mergeCell ref="N11:O11"/>
    <mergeCell ref="A5:C5"/>
    <mergeCell ref="E14:N14"/>
    <mergeCell ref="E15:N15"/>
    <mergeCell ref="A12:C12"/>
    <mergeCell ref="A13:C13"/>
    <mergeCell ref="A14:C14"/>
    <mergeCell ref="A15:C15"/>
    <mergeCell ref="B11:K11"/>
    <mergeCell ref="N8:O8"/>
    <mergeCell ref="N9:O9"/>
    <mergeCell ref="B9:K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workbookViewId="0">
      <selection activeCell="L62" sqref="L62"/>
    </sheetView>
  </sheetViews>
  <sheetFormatPr defaultRowHeight="10.199999999999999" x14ac:dyDescent="0.2"/>
  <cols>
    <col min="1" max="1" width="49.28515625" customWidth="1"/>
    <col min="2" max="2" width="14.85546875" customWidth="1"/>
    <col min="3" max="3" width="8.5703125" bestFit="1" customWidth="1"/>
    <col min="4" max="4" width="12.7109375" customWidth="1"/>
    <col min="5" max="5" width="12.42578125" customWidth="1"/>
    <col min="6" max="6" width="7.85546875" customWidth="1"/>
    <col min="7" max="7" width="13.28515625" customWidth="1"/>
    <col min="8" max="8" width="12.28515625" customWidth="1"/>
    <col min="9" max="9" width="16.5703125" customWidth="1"/>
    <col min="10" max="10" width="13.85546875" customWidth="1"/>
    <col min="11" max="11" width="15.85546875" customWidth="1"/>
    <col min="12" max="12" width="14.42578125" customWidth="1"/>
    <col min="13" max="13" width="10.140625" customWidth="1"/>
  </cols>
  <sheetData>
    <row r="1" spans="1:13" ht="13.8" x14ac:dyDescent="0.25">
      <c r="A1" s="39"/>
      <c r="B1" s="39"/>
      <c r="C1" s="39"/>
      <c r="D1" s="39"/>
      <c r="E1" s="39"/>
      <c r="F1" s="39"/>
      <c r="G1" s="39"/>
      <c r="H1" s="39"/>
      <c r="I1" s="354" t="s">
        <v>241</v>
      </c>
      <c r="J1" s="354"/>
      <c r="K1" s="354"/>
      <c r="L1" s="354"/>
      <c r="M1" s="354"/>
    </row>
    <row r="2" spans="1:13" ht="13.8" x14ac:dyDescent="0.25">
      <c r="A2" s="39"/>
      <c r="B2" s="39"/>
      <c r="C2" s="39"/>
      <c r="D2" s="39"/>
      <c r="E2" s="39"/>
      <c r="F2" s="39"/>
      <c r="G2" s="39"/>
      <c r="H2" s="40"/>
      <c r="I2" s="354"/>
      <c r="J2" s="354"/>
      <c r="K2" s="354"/>
      <c r="L2" s="354"/>
      <c r="M2" s="354"/>
    </row>
    <row r="3" spans="1:13" ht="13.8" x14ac:dyDescent="0.25">
      <c r="A3" s="39"/>
      <c r="B3" s="39"/>
      <c r="C3" s="39"/>
      <c r="D3" s="39"/>
      <c r="E3" s="39"/>
      <c r="F3" s="39"/>
      <c r="G3" s="39"/>
      <c r="H3" s="40"/>
      <c r="I3" s="354"/>
      <c r="J3" s="354"/>
      <c r="K3" s="354"/>
      <c r="L3" s="354"/>
      <c r="M3" s="354"/>
    </row>
    <row r="4" spans="1:13" ht="13.8" x14ac:dyDescent="0.25">
      <c r="A4" s="355" t="s">
        <v>126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"/>
    </row>
    <row r="5" spans="1:13" ht="13.8" x14ac:dyDescent="0.25">
      <c r="A5" s="35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356"/>
      <c r="C5" s="356"/>
      <c r="D5" s="356"/>
      <c r="E5" s="356"/>
      <c r="F5" s="356"/>
      <c r="G5" s="356"/>
      <c r="H5" s="356"/>
      <c r="I5" s="2" t="str">
        <f>IF([1]ЗАПОЛНИТЬ!$F$7=1,[1]шапки!C5,[1]шапки!D5)</f>
        <v>№ 4-3м)</v>
      </c>
      <c r="J5" s="3" t="str">
        <f>IF([1]ЗАПОЛНИТЬ!$F$7=1,[1]шапки!D5,"")</f>
        <v/>
      </c>
      <c r="K5" s="3"/>
      <c r="L5" s="56"/>
      <c r="M5" s="3"/>
    </row>
    <row r="6" spans="1:13" ht="13.8" x14ac:dyDescent="0.25">
      <c r="A6" s="355" t="s">
        <v>385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9"/>
    </row>
    <row r="7" spans="1:13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21" t="s">
        <v>127</v>
      </c>
      <c r="M8" s="421"/>
    </row>
    <row r="9" spans="1:13" ht="12" x14ac:dyDescent="0.25">
      <c r="A9" s="42" t="s">
        <v>4</v>
      </c>
      <c r="B9" s="357" t="str">
        <f>[1]ЗАПОЛНИТЬ!B3</f>
        <v>Відділ освіти і науки</v>
      </c>
      <c r="C9" s="357"/>
      <c r="D9" s="357"/>
      <c r="E9" s="357"/>
      <c r="F9" s="357"/>
      <c r="G9" s="357"/>
      <c r="H9" s="357"/>
      <c r="I9" s="357"/>
      <c r="J9" s="357"/>
      <c r="K9" s="43" t="str">
        <f>[1]ЗАПОЛНИТЬ!A13</f>
        <v>за ЄДРПОУ</v>
      </c>
      <c r="L9" s="420" t="str">
        <f>[1]ЗАПОЛНИТЬ!B13</f>
        <v>02142336</v>
      </c>
      <c r="M9" s="420"/>
    </row>
    <row r="10" spans="1:13" ht="12" x14ac:dyDescent="0.25">
      <c r="A10" s="80" t="s">
        <v>7</v>
      </c>
      <c r="B10" s="358" t="str">
        <f>[1]ЗАПОЛНИТЬ!B5</f>
        <v>м.Нікополь</v>
      </c>
      <c r="C10" s="358"/>
      <c r="D10" s="358"/>
      <c r="E10" s="358"/>
      <c r="F10" s="358"/>
      <c r="G10" s="358"/>
      <c r="H10" s="358"/>
      <c r="I10" s="358"/>
      <c r="J10" s="358"/>
      <c r="K10" s="43" t="s">
        <v>347</v>
      </c>
      <c r="L10" s="416" t="s">
        <v>348</v>
      </c>
      <c r="M10" s="416"/>
    </row>
    <row r="11" spans="1:13" ht="12" x14ac:dyDescent="0.2">
      <c r="A11" s="80" t="str">
        <f>[1]Ф.4.2.КФК15!A11</f>
        <v>Організаційно-правова форма господарювання</v>
      </c>
      <c r="B11" s="358" t="str">
        <f>[1]ЗАПОЛНИТЬ!D15</f>
        <v>Орган місцевого самоврядування</v>
      </c>
      <c r="C11" s="358"/>
      <c r="D11" s="358"/>
      <c r="E11" s="358"/>
      <c r="F11" s="358"/>
      <c r="G11" s="358"/>
      <c r="H11" s="358"/>
      <c r="I11" s="358"/>
      <c r="J11" s="358"/>
      <c r="K11" s="43" t="str">
        <f>[1]ЗАПОЛНИТЬ!A15</f>
        <v>за КОПФГ</v>
      </c>
      <c r="L11" s="417">
        <f>[1]ЗАПОЛНИТЬ!B15</f>
        <v>420</v>
      </c>
      <c r="M11" s="417"/>
    </row>
    <row r="12" spans="1:13" ht="10.8" x14ac:dyDescent="0.2">
      <c r="A12" s="418" t="s">
        <v>128</v>
      </c>
      <c r="B12" s="418"/>
      <c r="C12" s="46"/>
      <c r="D12" s="57" t="str">
        <f>[1]ЗАПОЛНИТЬ!H9</f>
        <v>0</v>
      </c>
      <c r="E12" s="419"/>
      <c r="F12" s="419"/>
      <c r="G12" s="419"/>
      <c r="H12" s="419"/>
      <c r="I12" s="419"/>
      <c r="J12" s="419"/>
      <c r="K12" s="58"/>
      <c r="L12" s="59"/>
      <c r="M12" s="60"/>
    </row>
    <row r="13" spans="1:13" ht="25.2" customHeight="1" x14ac:dyDescent="0.35">
      <c r="A13" s="348" t="s">
        <v>129</v>
      </c>
      <c r="B13" s="348"/>
      <c r="C13" s="46"/>
      <c r="D13" s="133"/>
      <c r="E13" s="414"/>
      <c r="F13" s="414"/>
      <c r="G13" s="414"/>
      <c r="H13" s="414"/>
      <c r="I13" s="414"/>
      <c r="J13" s="414"/>
      <c r="K13" s="414"/>
      <c r="L13" s="414"/>
      <c r="M13" s="60"/>
    </row>
    <row r="14" spans="1:13" x14ac:dyDescent="0.2">
      <c r="A14" s="348" t="s">
        <v>130</v>
      </c>
      <c r="B14" s="348"/>
      <c r="C14" s="46"/>
      <c r="D14" s="44" t="str">
        <f>[1]ЗАПОЛНИТЬ!H10</f>
        <v>06</v>
      </c>
      <c r="E14" s="415" t="str">
        <f>[1]ЗАПОЛНИТЬ!I10</f>
        <v>орган освіти і  науки</v>
      </c>
      <c r="F14" s="415"/>
      <c r="G14" s="415"/>
      <c r="H14" s="415"/>
      <c r="I14" s="415"/>
      <c r="J14" s="415"/>
      <c r="K14" s="415"/>
      <c r="L14" s="415"/>
      <c r="M14" s="60"/>
    </row>
    <row r="15" spans="1:13" ht="34.200000000000003" customHeight="1" x14ac:dyDescent="0.35">
      <c r="A15" s="348" t="s">
        <v>261</v>
      </c>
      <c r="B15" s="348"/>
      <c r="C15" s="46"/>
      <c r="D15" s="127"/>
      <c r="E15" s="349" t="s">
        <v>341</v>
      </c>
      <c r="F15" s="349"/>
      <c r="G15" s="349"/>
      <c r="H15" s="349"/>
      <c r="I15" s="349"/>
      <c r="J15" s="349"/>
      <c r="K15" s="349"/>
      <c r="L15" s="349"/>
      <c r="M15" s="60"/>
    </row>
    <row r="16" spans="1:13" ht="24.6" customHeight="1" x14ac:dyDescent="0.2">
      <c r="A16" s="47" t="s">
        <v>355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3" ht="10.8" thickBot="1" x14ac:dyDescent="0.25">
      <c r="A17" s="47" t="s">
        <v>132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3" ht="22.2" customHeight="1" thickTop="1" thickBot="1" x14ac:dyDescent="0.25">
      <c r="A18" s="351" t="s">
        <v>134</v>
      </c>
      <c r="B18" s="412" t="s">
        <v>210</v>
      </c>
      <c r="C18" s="412" t="s">
        <v>17</v>
      </c>
      <c r="D18" s="412" t="s">
        <v>242</v>
      </c>
      <c r="E18" s="412" t="s">
        <v>243</v>
      </c>
      <c r="F18" s="412" t="s">
        <v>212</v>
      </c>
      <c r="G18" s="412"/>
      <c r="H18" s="412" t="s">
        <v>244</v>
      </c>
      <c r="I18" s="412" t="s">
        <v>214</v>
      </c>
      <c r="J18" s="412" t="s">
        <v>215</v>
      </c>
      <c r="K18" s="412"/>
      <c r="L18" s="412" t="s">
        <v>216</v>
      </c>
      <c r="M18" s="412"/>
    </row>
    <row r="19" spans="1:13" ht="11.4" thickTop="1" thickBot="1" x14ac:dyDescent="0.25">
      <c r="A19" s="351"/>
      <c r="B19" s="412"/>
      <c r="C19" s="412"/>
      <c r="D19" s="412"/>
      <c r="E19" s="412"/>
      <c r="F19" s="412" t="s">
        <v>143</v>
      </c>
      <c r="G19" s="413" t="s">
        <v>217</v>
      </c>
      <c r="H19" s="412"/>
      <c r="I19" s="412"/>
      <c r="J19" s="412" t="s">
        <v>143</v>
      </c>
      <c r="K19" s="413" t="s">
        <v>245</v>
      </c>
      <c r="L19" s="412" t="s">
        <v>143</v>
      </c>
      <c r="M19" s="411" t="s">
        <v>217</v>
      </c>
    </row>
    <row r="20" spans="1:13" ht="23.4" customHeight="1" thickTop="1" thickBot="1" x14ac:dyDescent="0.25">
      <c r="A20" s="351"/>
      <c r="B20" s="412"/>
      <c r="C20" s="412"/>
      <c r="D20" s="412"/>
      <c r="E20" s="412"/>
      <c r="F20" s="412"/>
      <c r="G20" s="413"/>
      <c r="H20" s="412"/>
      <c r="I20" s="412"/>
      <c r="J20" s="412"/>
      <c r="K20" s="413"/>
      <c r="L20" s="412"/>
      <c r="M20" s="411"/>
    </row>
    <row r="21" spans="1:13" ht="11.4" thickTop="1" thickBot="1" x14ac:dyDescent="0.25">
      <c r="A21" s="61">
        <v>1</v>
      </c>
      <c r="B21" s="61">
        <v>2</v>
      </c>
      <c r="C21" s="61">
        <v>3</v>
      </c>
      <c r="D21" s="61">
        <v>4</v>
      </c>
      <c r="E21" s="61">
        <v>5</v>
      </c>
      <c r="F21" s="61">
        <v>6</v>
      </c>
      <c r="G21" s="61">
        <v>7</v>
      </c>
      <c r="H21" s="61">
        <v>8</v>
      </c>
      <c r="I21" s="61">
        <v>9</v>
      </c>
      <c r="J21" s="61">
        <v>10</v>
      </c>
      <c r="K21" s="61">
        <v>11</v>
      </c>
      <c r="L21" s="61">
        <v>12</v>
      </c>
      <c r="M21" s="61">
        <v>13</v>
      </c>
    </row>
    <row r="22" spans="1:13" ht="11.4" thickTop="1" thickBot="1" x14ac:dyDescent="0.25">
      <c r="A22" s="23" t="s">
        <v>246</v>
      </c>
      <c r="B22" s="23" t="s">
        <v>149</v>
      </c>
      <c r="C22" s="24" t="s">
        <v>150</v>
      </c>
      <c r="D22" s="48">
        <v>7143430</v>
      </c>
      <c r="E22" s="48">
        <v>7143430</v>
      </c>
      <c r="F22" s="48">
        <f>SUM([1]Ф.4.3.КФК1:Ф.4.3.КФК40!F22)</f>
        <v>0</v>
      </c>
      <c r="G22" s="48">
        <f>SUM([1]Ф.4.3.КФК1:Ф.4.3.КФК40!G22)</f>
        <v>0</v>
      </c>
      <c r="H22" s="48">
        <f>SUM([1]Ф.4.3.КФК1:Ф.4.3.КФК40!H22)</f>
        <v>0</v>
      </c>
      <c r="I22" s="48">
        <v>1479761.88</v>
      </c>
      <c r="J22" s="48">
        <v>1340990.32</v>
      </c>
      <c r="K22" s="48">
        <f>SUM([1]Ф.4.3.КФК1:Ф.4.3.КФК40!K22)</f>
        <v>0</v>
      </c>
      <c r="L22" s="48">
        <v>138771.56</v>
      </c>
      <c r="M22" s="48">
        <f>SUM([1]Ф.4.3.КФК1:Ф.4.3.КФК40!N22)</f>
        <v>0</v>
      </c>
    </row>
    <row r="23" spans="1:13" ht="11.4" thickTop="1" thickBot="1" x14ac:dyDescent="0.25">
      <c r="A23" s="75" t="s">
        <v>223</v>
      </c>
      <c r="B23" s="23"/>
      <c r="C23" s="24" t="s">
        <v>323</v>
      </c>
      <c r="D23" s="48">
        <v>0</v>
      </c>
      <c r="E23" s="48">
        <v>0</v>
      </c>
      <c r="F23" s="48"/>
      <c r="G23" s="48"/>
      <c r="H23" s="48"/>
      <c r="I23" s="48"/>
      <c r="J23" s="48"/>
      <c r="K23" s="48"/>
      <c r="L23" s="48"/>
      <c r="M23" s="48"/>
    </row>
    <row r="24" spans="1:13" ht="11.4" thickTop="1" thickBot="1" x14ac:dyDescent="0.25">
      <c r="A24" s="75" t="s">
        <v>224</v>
      </c>
      <c r="B24" s="23">
        <v>2000</v>
      </c>
      <c r="C24" s="24" t="s">
        <v>151</v>
      </c>
      <c r="D24" s="48"/>
      <c r="E24" s="48">
        <v>0</v>
      </c>
      <c r="F24" s="48">
        <f>SUM([1]Ф.4.3.КФК1:Ф.4.3.КФК40!F24)</f>
        <v>0</v>
      </c>
      <c r="G24" s="48">
        <f>SUM([1]Ф.4.3.КФК1:Ф.4.3.КФК40!G24)</f>
        <v>0</v>
      </c>
      <c r="H24" s="48">
        <f>SUM([1]Ф.4.3.КФК1:Ф.4.3.КФК40!H24)</f>
        <v>0</v>
      </c>
      <c r="I24" s="48"/>
      <c r="J24" s="48"/>
      <c r="K24" s="48">
        <f>SUM([1]Ф.4.3.КФК1:Ф.4.3.КФК40!K24)</f>
        <v>0</v>
      </c>
      <c r="L24" s="48"/>
      <c r="M24" s="48">
        <f>SUM([1]Ф.4.3.КФК1:Ф.4.3.КФК40!N24)</f>
        <v>0</v>
      </c>
    </row>
    <row r="25" spans="1:13" ht="11.4" thickTop="1" thickBot="1" x14ac:dyDescent="0.25">
      <c r="A25" s="33" t="s">
        <v>107</v>
      </c>
      <c r="B25" s="23">
        <v>2100</v>
      </c>
      <c r="C25" s="24" t="s">
        <v>153</v>
      </c>
      <c r="D25" s="48">
        <f>SUM([1]Ф.4.3.КФК1:Ф.4.3.КФК40!D25)</f>
        <v>0</v>
      </c>
      <c r="E25" s="48">
        <f>SUM([1]Ф.4.3.КФК1:Ф.4.3.КФК40!E25)</f>
        <v>0</v>
      </c>
      <c r="F25" s="48">
        <f>SUM([1]Ф.4.3.КФК1:Ф.4.3.КФК40!F25)</f>
        <v>0</v>
      </c>
      <c r="G25" s="48">
        <f>SUM([1]Ф.4.3.КФК1:Ф.4.3.КФК40!G25)</f>
        <v>0</v>
      </c>
      <c r="H25" s="48">
        <f>SUM([1]Ф.4.3.КФК1:Ф.4.3.КФК40!H25)</f>
        <v>0</v>
      </c>
      <c r="I25" s="48">
        <f>SUM([1]Ф.4.3.КФК1:Ф.4.3.КФК40!I25)</f>
        <v>0</v>
      </c>
      <c r="J25" s="48">
        <f>SUM([1]Ф.4.3.КФК1:Ф.4.3.КФК40!J25)</f>
        <v>0</v>
      </c>
      <c r="K25" s="48">
        <f>SUM([1]Ф.4.3.КФК1:Ф.4.3.КФК40!K25)</f>
        <v>0</v>
      </c>
      <c r="L25" s="48">
        <f>SUM([1]Ф.4.3.КФК1:Ф.4.3.КФК40!M25)</f>
        <v>0</v>
      </c>
      <c r="M25" s="48">
        <f>SUM([1]Ф.4.3.КФК1:Ф.4.3.КФК40!N25)</f>
        <v>0</v>
      </c>
    </row>
    <row r="26" spans="1:13" ht="11.4" thickTop="1" thickBot="1" x14ac:dyDescent="0.25">
      <c r="A26" s="26" t="s">
        <v>155</v>
      </c>
      <c r="B26" s="27">
        <v>2110</v>
      </c>
      <c r="C26" s="28" t="s">
        <v>154</v>
      </c>
      <c r="D26" s="48">
        <f>SUM([1]Ф.4.3.КФК1:Ф.4.3.КФК40!D26)</f>
        <v>0</v>
      </c>
      <c r="E26" s="48">
        <f>SUM([1]Ф.4.3.КФК1:Ф.4.3.КФК40!E26)</f>
        <v>0</v>
      </c>
      <c r="F26" s="48">
        <f>SUM([1]Ф.4.3.КФК1:Ф.4.3.КФК40!F26)</f>
        <v>0</v>
      </c>
      <c r="G26" s="48">
        <f>SUM([1]Ф.4.3.КФК1:Ф.4.3.КФК40!G26)</f>
        <v>0</v>
      </c>
      <c r="H26" s="48">
        <f>SUM([1]Ф.4.3.КФК1:Ф.4.3.КФК40!H26)</f>
        <v>0</v>
      </c>
      <c r="I26" s="48">
        <f>SUM([1]Ф.4.3.КФК1:Ф.4.3.КФК40!I26)</f>
        <v>0</v>
      </c>
      <c r="J26" s="48">
        <f>SUM([1]Ф.4.3.КФК1:Ф.4.3.КФК40!J26)</f>
        <v>0</v>
      </c>
      <c r="K26" s="48">
        <f>SUM([1]Ф.4.3.КФК1:Ф.4.3.КФК40!K26)</f>
        <v>0</v>
      </c>
      <c r="L26" s="48">
        <f>SUM([1]Ф.4.3.КФК1:Ф.4.3.КФК40!M26)</f>
        <v>0</v>
      </c>
      <c r="M26" s="48">
        <f>SUM([1]Ф.4.3.КФК1:Ф.4.3.КФК40!N26)</f>
        <v>0</v>
      </c>
    </row>
    <row r="27" spans="1:13" ht="11.4" thickTop="1" thickBot="1" x14ac:dyDescent="0.25">
      <c r="A27" s="29" t="s">
        <v>157</v>
      </c>
      <c r="B27" s="75">
        <v>2111</v>
      </c>
      <c r="C27" s="30" t="s">
        <v>156</v>
      </c>
      <c r="D27" s="48">
        <f>SUM([1]Ф.4.3.КФК1:Ф.4.3.КФК40!D27)</f>
        <v>0</v>
      </c>
      <c r="E27" s="48">
        <f>SUM([1]Ф.4.3.КФК1:Ф.4.3.КФК40!E27)</f>
        <v>0</v>
      </c>
      <c r="F27" s="48">
        <f>SUM([1]Ф.4.3.КФК1:Ф.4.3.КФК40!F27)</f>
        <v>0</v>
      </c>
      <c r="G27" s="48">
        <f>SUM([1]Ф.4.3.КФК1:Ф.4.3.КФК40!G27)</f>
        <v>0</v>
      </c>
      <c r="H27" s="48">
        <f>SUM([1]Ф.4.3.КФК1:Ф.4.3.КФК40!H27)</f>
        <v>0</v>
      </c>
      <c r="I27" s="48">
        <f>SUM([1]Ф.4.3.КФК1:Ф.4.3.КФК40!I27)</f>
        <v>0</v>
      </c>
      <c r="J27" s="48">
        <f>SUM([1]Ф.4.3.КФК1:Ф.4.3.КФК40!J27)</f>
        <v>0</v>
      </c>
      <c r="K27" s="48">
        <f>SUM([1]Ф.4.3.КФК1:Ф.4.3.КФК40!K27)</f>
        <v>0</v>
      </c>
      <c r="L27" s="48">
        <f>SUM([1]Ф.4.3.КФК1:Ф.4.3.КФК40!M27)</f>
        <v>0</v>
      </c>
      <c r="M27" s="48">
        <f>SUM([1]Ф.4.3.КФК1:Ф.4.3.КФК40!N27)</f>
        <v>0</v>
      </c>
    </row>
    <row r="28" spans="1:13" ht="11.4" thickTop="1" thickBot="1" x14ac:dyDescent="0.25">
      <c r="A28" s="29" t="s">
        <v>159</v>
      </c>
      <c r="B28" s="75">
        <v>2112</v>
      </c>
      <c r="C28" s="30" t="s">
        <v>158</v>
      </c>
      <c r="D28" s="48">
        <f>SUM([1]Ф.4.3.КФК1:Ф.4.3.КФК40!D28)</f>
        <v>0</v>
      </c>
      <c r="E28" s="48">
        <f>SUM([1]Ф.4.3.КФК1:Ф.4.3.КФК40!E28)</f>
        <v>0</v>
      </c>
      <c r="F28" s="48">
        <f>SUM([1]Ф.4.3.КФК1:Ф.4.3.КФК40!F28)</f>
        <v>0</v>
      </c>
      <c r="G28" s="48">
        <f>SUM([1]Ф.4.3.КФК1:Ф.4.3.КФК40!G28)</f>
        <v>0</v>
      </c>
      <c r="H28" s="48">
        <f>SUM([1]Ф.4.3.КФК1:Ф.4.3.КФК40!H28)</f>
        <v>0</v>
      </c>
      <c r="I28" s="48">
        <f>SUM([1]Ф.4.3.КФК1:Ф.4.3.КФК40!I28)</f>
        <v>0</v>
      </c>
      <c r="J28" s="48">
        <f>SUM([1]Ф.4.3.КФК1:Ф.4.3.КФК40!J28)</f>
        <v>0</v>
      </c>
      <c r="K28" s="48">
        <f>SUM([1]Ф.4.3.КФК1:Ф.4.3.КФК40!K28)</f>
        <v>0</v>
      </c>
      <c r="L28" s="48">
        <f>SUM([1]Ф.4.3.КФК1:Ф.4.3.КФК40!M28)</f>
        <v>0</v>
      </c>
      <c r="M28" s="48">
        <f>SUM([1]Ф.4.3.КФК1:Ф.4.3.КФК40!N28)</f>
        <v>0</v>
      </c>
    </row>
    <row r="29" spans="1:13" ht="11.4" thickTop="1" thickBot="1" x14ac:dyDescent="0.25">
      <c r="A29" s="29" t="s">
        <v>319</v>
      </c>
      <c r="B29" s="75">
        <v>2113</v>
      </c>
      <c r="C29" s="30" t="s">
        <v>160</v>
      </c>
      <c r="D29" s="48">
        <f>SUM([1]Ф.4.3.КФК1:Ф.4.3.КФК40!D29)</f>
        <v>0</v>
      </c>
      <c r="E29" s="48">
        <f>SUM([1]Ф.4.3.КФК1:Ф.4.3.КФК40!E29)</f>
        <v>0</v>
      </c>
      <c r="F29" s="48">
        <f>SUM([1]Ф.4.3.КФК1:Ф.4.3.КФК40!F29)</f>
        <v>0</v>
      </c>
      <c r="G29" s="48">
        <f>SUM([1]Ф.4.3.КФК1:Ф.4.3.КФК40!G29)</f>
        <v>0</v>
      </c>
      <c r="H29" s="48">
        <f>SUM([1]Ф.4.3.КФК1:Ф.4.3.КФК40!H29)</f>
        <v>0</v>
      </c>
      <c r="I29" s="48">
        <f>SUM([1]Ф.4.3.КФК1:Ф.4.3.КФК40!I29)</f>
        <v>0</v>
      </c>
      <c r="J29" s="48">
        <f>SUM([1]Ф.4.3.КФК1:Ф.4.3.КФК40!J29)</f>
        <v>0</v>
      </c>
      <c r="K29" s="48">
        <f>SUM([1]Ф.4.3.КФК1:Ф.4.3.КФК40!K29)</f>
        <v>0</v>
      </c>
      <c r="L29" s="48">
        <f>SUM([1]Ф.4.3.КФК1:Ф.4.3.КФК40!M29)</f>
        <v>0</v>
      </c>
      <c r="M29" s="48">
        <f>SUM([1]Ф.4.3.КФК1:Ф.4.3.КФК40!N29)</f>
        <v>0</v>
      </c>
    </row>
    <row r="30" spans="1:13" ht="11.4" thickTop="1" thickBot="1" x14ac:dyDescent="0.25">
      <c r="A30" s="31" t="s">
        <v>226</v>
      </c>
      <c r="B30" s="27">
        <v>2120</v>
      </c>
      <c r="C30" s="28" t="s">
        <v>162</v>
      </c>
      <c r="D30" s="48">
        <f>SUM([1]Ф.4.3.КФК1:Ф.4.3.КФК40!D30)</f>
        <v>0</v>
      </c>
      <c r="E30" s="48">
        <f>SUM([1]Ф.4.3.КФК1:Ф.4.3.КФК40!E30)</f>
        <v>0</v>
      </c>
      <c r="F30" s="48">
        <f>SUM([1]Ф.4.3.КФК1:Ф.4.3.КФК40!F30)</f>
        <v>0</v>
      </c>
      <c r="G30" s="48">
        <f>SUM([1]Ф.4.3.КФК1:Ф.4.3.КФК40!G30)</f>
        <v>0</v>
      </c>
      <c r="H30" s="48">
        <f>SUM([1]Ф.4.3.КФК1:Ф.4.3.КФК40!H30)</f>
        <v>0</v>
      </c>
      <c r="I30" s="48">
        <f>SUM([1]Ф.4.3.КФК1:Ф.4.3.КФК40!I30)</f>
        <v>0</v>
      </c>
      <c r="J30" s="48">
        <f>SUM([1]Ф.4.3.КФК1:Ф.4.3.КФК40!J30)</f>
        <v>0</v>
      </c>
      <c r="K30" s="48">
        <f>SUM([1]Ф.4.3.КФК1:Ф.4.3.КФК40!K30)</f>
        <v>0</v>
      </c>
      <c r="L30" s="48">
        <f>SUM([1]Ф.4.3.КФК1:Ф.4.3.КФК40!M30)</f>
        <v>0</v>
      </c>
      <c r="M30" s="48">
        <f>SUM([1]Ф.4.3.КФК1:Ф.4.3.КФК40!N30)</f>
        <v>0</v>
      </c>
    </row>
    <row r="31" spans="1:13" ht="11.4" thickTop="1" thickBot="1" x14ac:dyDescent="0.25">
      <c r="A31" s="25" t="s">
        <v>108</v>
      </c>
      <c r="B31" s="23">
        <v>2200</v>
      </c>
      <c r="C31" s="24" t="s">
        <v>163</v>
      </c>
      <c r="D31" s="48">
        <v>1200</v>
      </c>
      <c r="E31" s="48">
        <v>0</v>
      </c>
      <c r="F31" s="48">
        <f>SUM([1]Ф.4.3.КФК1:Ф.4.3.КФК40!F31)</f>
        <v>0</v>
      </c>
      <c r="G31" s="48">
        <f>SUM([1]Ф.4.3.КФК1:Ф.4.3.КФК40!G31)</f>
        <v>0</v>
      </c>
      <c r="H31" s="48">
        <f>SUM([1]Ф.4.3.КФК1:Ф.4.3.КФК40!H31)</f>
        <v>0</v>
      </c>
      <c r="I31" s="48"/>
      <c r="J31" s="48"/>
      <c r="K31" s="48">
        <f>SUM([1]Ф.4.3.КФК1:Ф.4.3.КФК40!K31)</f>
        <v>0</v>
      </c>
      <c r="L31" s="48"/>
      <c r="M31" s="48">
        <f>SUM([1]Ф.4.3.КФК1:Ф.4.3.КФК40!N31)</f>
        <v>0</v>
      </c>
    </row>
    <row r="32" spans="1:13" ht="11.4" thickTop="1" thickBot="1" x14ac:dyDescent="0.25">
      <c r="A32" s="26" t="s">
        <v>164</v>
      </c>
      <c r="B32" s="27">
        <v>2210</v>
      </c>
      <c r="C32" s="28" t="s">
        <v>225</v>
      </c>
      <c r="D32" s="48"/>
      <c r="E32" s="48">
        <v>0</v>
      </c>
      <c r="F32" s="48">
        <f>SUM([1]Ф.4.3.КФК1:Ф.4.3.КФК40!F32)</f>
        <v>0</v>
      </c>
      <c r="G32" s="48">
        <f>SUM([1]Ф.4.3.КФК1:Ф.4.3.КФК40!G32)</f>
        <v>0</v>
      </c>
      <c r="H32" s="48">
        <f>SUM([1]Ф.4.3.КФК1:Ф.4.3.КФК40!H32)</f>
        <v>0</v>
      </c>
      <c r="I32" s="48"/>
      <c r="J32" s="48" t="s">
        <v>323</v>
      </c>
      <c r="K32" s="48">
        <f>SUM([1]Ф.4.3.КФК1:Ф.4.3.КФК40!K32)</f>
        <v>0</v>
      </c>
      <c r="L32" s="48"/>
      <c r="M32" s="48">
        <f>SUM([1]Ф.4.3.КФК1:Ф.4.3.КФК40!N32)</f>
        <v>0</v>
      </c>
    </row>
    <row r="33" spans="1:13" ht="11.4" thickTop="1" thickBot="1" x14ac:dyDescent="0.25">
      <c r="A33" s="26" t="s">
        <v>165</v>
      </c>
      <c r="B33" s="27">
        <v>2220</v>
      </c>
      <c r="C33" s="27">
        <v>110</v>
      </c>
      <c r="D33" s="48">
        <f>SUM([1]Ф.4.3.КФК1:Ф.4.3.КФК40!D33)</f>
        <v>0</v>
      </c>
      <c r="E33" s="48">
        <f>SUM([1]Ф.4.3.КФК1:Ф.4.3.КФК40!E33)</f>
        <v>0</v>
      </c>
      <c r="F33" s="48">
        <f>SUM([1]Ф.4.3.КФК1:Ф.4.3.КФК40!F33)</f>
        <v>0</v>
      </c>
      <c r="G33" s="48">
        <f>SUM([1]Ф.4.3.КФК1:Ф.4.3.КФК40!G33)</f>
        <v>0</v>
      </c>
      <c r="H33" s="48">
        <f>SUM([1]Ф.4.3.КФК1:Ф.4.3.КФК40!H33)</f>
        <v>0</v>
      </c>
      <c r="I33" s="48">
        <f>SUM([1]Ф.4.3.КФК1:Ф.4.3.КФК40!I33)</f>
        <v>0</v>
      </c>
      <c r="J33" s="48">
        <f>SUM([1]Ф.4.3.КФК1:Ф.4.3.КФК40!J33)</f>
        <v>0</v>
      </c>
      <c r="K33" s="48">
        <f>SUM([1]Ф.4.3.КФК1:Ф.4.3.КФК40!K33)</f>
        <v>0</v>
      </c>
      <c r="L33" s="48">
        <f>SUM([1]Ф.4.3.КФК1:Ф.4.3.КФК40!M33)</f>
        <v>0</v>
      </c>
      <c r="M33" s="48">
        <f>SUM([1]Ф.4.3.КФК1:Ф.4.3.КФК40!N33)</f>
        <v>0</v>
      </c>
    </row>
    <row r="34" spans="1:13" ht="11.4" thickTop="1" thickBot="1" x14ac:dyDescent="0.25">
      <c r="A34" s="26" t="s">
        <v>166</v>
      </c>
      <c r="B34" s="27">
        <v>2230</v>
      </c>
      <c r="C34" s="27">
        <v>120</v>
      </c>
      <c r="D34" s="48">
        <v>1200</v>
      </c>
      <c r="E34" s="48">
        <v>1200</v>
      </c>
      <c r="F34" s="48">
        <f>SUM([1]Ф.4.3.КФК1:Ф.4.3.КФК40!F34)</f>
        <v>0</v>
      </c>
      <c r="G34" s="48">
        <f>SUM([1]Ф.4.3.КФК1:Ф.4.3.КФК40!G34)</f>
        <v>0</v>
      </c>
      <c r="H34" s="48">
        <f>SUM([1]Ф.4.3.КФК1:Ф.4.3.КФК40!H34)</f>
        <v>0</v>
      </c>
      <c r="I34" s="48">
        <v>600</v>
      </c>
      <c r="J34" s="48">
        <f>SUM([1]Ф.4.3.КФК1:Ф.4.3.КФК40!J34)</f>
        <v>0</v>
      </c>
      <c r="K34" s="48">
        <f>SUM([1]Ф.4.3.КФК1:Ф.4.3.КФК40!K34)</f>
        <v>0</v>
      </c>
      <c r="L34" s="48">
        <v>600</v>
      </c>
      <c r="M34" s="48">
        <f>SUM([1]Ф.4.3.КФК1:Ф.4.3.КФК40!N34)</f>
        <v>0</v>
      </c>
    </row>
    <row r="35" spans="1:13" ht="11.4" thickTop="1" thickBot="1" x14ac:dyDescent="0.25">
      <c r="A35" s="26" t="s">
        <v>167</v>
      </c>
      <c r="B35" s="27">
        <v>2240</v>
      </c>
      <c r="C35" s="27">
        <v>130</v>
      </c>
      <c r="D35" s="48">
        <f>SUM([1]Ф.4.3.КФК1:Ф.4.3.КФК40!D35)</f>
        <v>0</v>
      </c>
      <c r="E35" s="48">
        <f>SUM([1]Ф.4.3.КФК1:Ф.4.3.КФК40!E35)</f>
        <v>0</v>
      </c>
      <c r="F35" s="48">
        <f>SUM([1]Ф.4.3.КФК1:Ф.4.3.КФК40!F35)</f>
        <v>0</v>
      </c>
      <c r="G35" s="48">
        <f>SUM([1]Ф.4.3.КФК1:Ф.4.3.КФК40!G35)</f>
        <v>0</v>
      </c>
      <c r="H35" s="48">
        <f>SUM([1]Ф.4.3.КФК1:Ф.4.3.КФК40!H35)</f>
        <v>0</v>
      </c>
      <c r="I35" s="48">
        <f>SUM([1]Ф.4.3.КФК1:Ф.4.3.КФК40!I35)</f>
        <v>0</v>
      </c>
      <c r="J35" s="48">
        <f>SUM([1]Ф.4.3.КФК1:Ф.4.3.КФК40!J35)</f>
        <v>0</v>
      </c>
      <c r="K35" s="48">
        <f>SUM([1]Ф.4.3.КФК1:Ф.4.3.КФК40!K35)</f>
        <v>0</v>
      </c>
      <c r="L35" s="48">
        <f>SUM([1]Ф.4.3.КФК1:Ф.4.3.КФК40!M35)</f>
        <v>0</v>
      </c>
      <c r="M35" s="48">
        <f>SUM([1]Ф.4.3.КФК1:Ф.4.3.КФК40!N35)</f>
        <v>0</v>
      </c>
    </row>
    <row r="36" spans="1:13" ht="11.4" thickTop="1" thickBot="1" x14ac:dyDescent="0.25">
      <c r="A36" s="26" t="s">
        <v>168</v>
      </c>
      <c r="B36" s="27">
        <v>2250</v>
      </c>
      <c r="C36" s="27">
        <v>140</v>
      </c>
      <c r="D36" s="48">
        <f>SUM([1]Ф.4.3.КФК1:Ф.4.3.КФК40!D36)</f>
        <v>0</v>
      </c>
      <c r="E36" s="48">
        <f>SUM([1]Ф.4.3.КФК1:Ф.4.3.КФК40!E36)</f>
        <v>0</v>
      </c>
      <c r="F36" s="48">
        <f>SUM([1]Ф.4.3.КФК1:Ф.4.3.КФК40!F36)</f>
        <v>0</v>
      </c>
      <c r="G36" s="48">
        <f>SUM([1]Ф.4.3.КФК1:Ф.4.3.КФК40!G36)</f>
        <v>0</v>
      </c>
      <c r="H36" s="48">
        <f>SUM([1]Ф.4.3.КФК1:Ф.4.3.КФК40!H36)</f>
        <v>0</v>
      </c>
      <c r="I36" s="48">
        <f>SUM([1]Ф.4.3.КФК1:Ф.4.3.КФК40!I36)</f>
        <v>0</v>
      </c>
      <c r="J36" s="48">
        <f>SUM([1]Ф.4.3.КФК1:Ф.4.3.КФК40!J36)</f>
        <v>0</v>
      </c>
      <c r="K36" s="48">
        <f>SUM([1]Ф.4.3.КФК1:Ф.4.3.КФК40!K36)</f>
        <v>0</v>
      </c>
      <c r="L36" s="48">
        <f>SUM([1]Ф.4.3.КФК1:Ф.4.3.КФК40!M36)</f>
        <v>0</v>
      </c>
      <c r="M36" s="48">
        <f>SUM([1]Ф.4.3.КФК1:Ф.4.3.КФК40!N36)</f>
        <v>0</v>
      </c>
    </row>
    <row r="37" spans="1:13" ht="11.4" thickTop="1" thickBot="1" x14ac:dyDescent="0.25">
      <c r="A37" s="31" t="s">
        <v>169</v>
      </c>
      <c r="B37" s="27">
        <v>2260</v>
      </c>
      <c r="C37" s="27">
        <v>150</v>
      </c>
      <c r="D37" s="48">
        <f>SUM([1]Ф.4.3.КФК1:Ф.4.3.КФК40!D37)</f>
        <v>0</v>
      </c>
      <c r="E37" s="48">
        <f>SUM([1]Ф.4.3.КФК1:Ф.4.3.КФК40!E37)</f>
        <v>0</v>
      </c>
      <c r="F37" s="48">
        <f>SUM([1]Ф.4.3.КФК1:Ф.4.3.КФК40!F37)</f>
        <v>0</v>
      </c>
      <c r="G37" s="48">
        <f>SUM([1]Ф.4.3.КФК1:Ф.4.3.КФК40!G37)</f>
        <v>0</v>
      </c>
      <c r="H37" s="48">
        <f>SUM([1]Ф.4.3.КФК1:Ф.4.3.КФК40!H37)</f>
        <v>0</v>
      </c>
      <c r="I37" s="48">
        <f>SUM([1]Ф.4.3.КФК1:Ф.4.3.КФК40!I37)</f>
        <v>0</v>
      </c>
      <c r="J37" s="48">
        <f>SUM([1]Ф.4.3.КФК1:Ф.4.3.КФК40!J37)</f>
        <v>0</v>
      </c>
      <c r="K37" s="48">
        <f>SUM([1]Ф.4.3.КФК1:Ф.4.3.КФК40!K37)</f>
        <v>0</v>
      </c>
      <c r="L37" s="48">
        <f>SUM([1]Ф.4.3.КФК1:Ф.4.3.КФК40!M37)</f>
        <v>0</v>
      </c>
      <c r="M37" s="48">
        <f>SUM([1]Ф.4.3.КФК1:Ф.4.3.КФК40!N37)</f>
        <v>0</v>
      </c>
    </row>
    <row r="38" spans="1:13" ht="11.4" thickTop="1" thickBot="1" x14ac:dyDescent="0.25">
      <c r="A38" s="31" t="s">
        <v>227</v>
      </c>
      <c r="B38" s="27">
        <v>2270</v>
      </c>
      <c r="C38" s="27">
        <v>160</v>
      </c>
      <c r="D38" s="48">
        <f>SUM([1]Ф.4.3.КФК1:Ф.4.3.КФК40!D38)</f>
        <v>0</v>
      </c>
      <c r="E38" s="48">
        <f>SUM([1]Ф.4.3.КФК1:Ф.4.3.КФК40!E38)</f>
        <v>0</v>
      </c>
      <c r="F38" s="48">
        <f>SUM([1]Ф.4.3.КФК1:Ф.4.3.КФК40!F38)</f>
        <v>0</v>
      </c>
      <c r="G38" s="48">
        <f>SUM([1]Ф.4.3.КФК1:Ф.4.3.КФК40!G38)</f>
        <v>0</v>
      </c>
      <c r="H38" s="48">
        <f>SUM([1]Ф.4.3.КФК1:Ф.4.3.КФК40!H38)</f>
        <v>0</v>
      </c>
      <c r="I38" s="48">
        <f>SUM([1]Ф.4.3.КФК1:Ф.4.3.КФК40!I38)</f>
        <v>0</v>
      </c>
      <c r="J38" s="48">
        <f>SUM([1]Ф.4.3.КФК1:Ф.4.3.КФК40!J38)</f>
        <v>0</v>
      </c>
      <c r="K38" s="48">
        <f>SUM([1]Ф.4.3.КФК1:Ф.4.3.КФК40!K38)</f>
        <v>0</v>
      </c>
      <c r="L38" s="48">
        <f>SUM([1]Ф.4.3.КФК1:Ф.4.3.КФК40!M38)</f>
        <v>0</v>
      </c>
      <c r="M38" s="48">
        <f>SUM([1]Ф.4.3.КФК1:Ф.4.3.КФК40!N38)</f>
        <v>0</v>
      </c>
    </row>
    <row r="39" spans="1:13" ht="11.4" thickTop="1" thickBot="1" x14ac:dyDescent="0.25">
      <c r="A39" s="29" t="s">
        <v>171</v>
      </c>
      <c r="B39" s="75">
        <v>2271</v>
      </c>
      <c r="C39" s="75">
        <v>170</v>
      </c>
      <c r="D39" s="48">
        <f>SUM([1]Ф.4.3.КФК1:Ф.4.3.КФК40!D39)</f>
        <v>0</v>
      </c>
      <c r="E39" s="48">
        <f>SUM([1]Ф.4.3.КФК1:Ф.4.3.КФК40!E39)</f>
        <v>0</v>
      </c>
      <c r="F39" s="48">
        <f>SUM([1]Ф.4.3.КФК1:Ф.4.3.КФК40!F39)</f>
        <v>0</v>
      </c>
      <c r="G39" s="48">
        <f>SUM([1]Ф.4.3.КФК1:Ф.4.3.КФК40!G39)</f>
        <v>0</v>
      </c>
      <c r="H39" s="48">
        <f>SUM([1]Ф.4.3.КФК1:Ф.4.3.КФК40!H39)</f>
        <v>0</v>
      </c>
      <c r="I39" s="48">
        <f>SUM([1]Ф.4.3.КФК1:Ф.4.3.КФК40!I39)</f>
        <v>0</v>
      </c>
      <c r="J39" s="48">
        <f>SUM([1]Ф.4.3.КФК1:Ф.4.3.КФК40!J39)</f>
        <v>0</v>
      </c>
      <c r="K39" s="48">
        <f>SUM([1]Ф.4.3.КФК1:Ф.4.3.КФК40!K39)</f>
        <v>0</v>
      </c>
      <c r="L39" s="48">
        <f>SUM([1]Ф.4.3.КФК1:Ф.4.3.КФК40!M39)</f>
        <v>0</v>
      </c>
      <c r="M39" s="48">
        <f>SUM([1]Ф.4.3.КФК1:Ф.4.3.КФК40!N39)</f>
        <v>0</v>
      </c>
    </row>
    <row r="40" spans="1:13" ht="11.4" thickTop="1" thickBot="1" x14ac:dyDescent="0.25">
      <c r="A40" s="29" t="s">
        <v>172</v>
      </c>
      <c r="B40" s="75">
        <v>2272</v>
      </c>
      <c r="C40" s="75">
        <v>180</v>
      </c>
      <c r="D40" s="48">
        <f>SUM([1]Ф.4.3.КФК1:Ф.4.3.КФК40!D40)</f>
        <v>0</v>
      </c>
      <c r="E40" s="48">
        <f>SUM([1]Ф.4.3.КФК1:Ф.4.3.КФК40!E40)</f>
        <v>0</v>
      </c>
      <c r="F40" s="48">
        <f>SUM([1]Ф.4.3.КФК1:Ф.4.3.КФК40!F40)</f>
        <v>0</v>
      </c>
      <c r="G40" s="48">
        <f>SUM([1]Ф.4.3.КФК1:Ф.4.3.КФК40!G40)</f>
        <v>0</v>
      </c>
      <c r="H40" s="48">
        <f>SUM([1]Ф.4.3.КФК1:Ф.4.3.КФК40!H40)</f>
        <v>0</v>
      </c>
      <c r="I40" s="48">
        <f>SUM([1]Ф.4.3.КФК1:Ф.4.3.КФК40!I40)</f>
        <v>0</v>
      </c>
      <c r="J40" s="48">
        <f>SUM([1]Ф.4.3.КФК1:Ф.4.3.КФК40!J40)</f>
        <v>0</v>
      </c>
      <c r="K40" s="48">
        <f>SUM([1]Ф.4.3.КФК1:Ф.4.3.КФК40!K40)</f>
        <v>0</v>
      </c>
      <c r="L40" s="48">
        <f>SUM([1]Ф.4.3.КФК1:Ф.4.3.КФК40!M40)</f>
        <v>0</v>
      </c>
      <c r="M40" s="48">
        <f>SUM([1]Ф.4.3.КФК1:Ф.4.3.КФК40!N40)</f>
        <v>0</v>
      </c>
    </row>
    <row r="41" spans="1:13" ht="11.4" thickTop="1" thickBot="1" x14ac:dyDescent="0.25">
      <c r="A41" s="29" t="s">
        <v>173</v>
      </c>
      <c r="B41" s="75">
        <v>2273</v>
      </c>
      <c r="C41" s="75">
        <v>190</v>
      </c>
      <c r="D41" s="48">
        <f>SUM([1]Ф.4.3.КФК1:Ф.4.3.КФК40!D41)</f>
        <v>0</v>
      </c>
      <c r="E41" s="48">
        <f>SUM([1]Ф.4.3.КФК1:Ф.4.3.КФК40!E41)</f>
        <v>0</v>
      </c>
      <c r="F41" s="48">
        <f>SUM([1]Ф.4.3.КФК1:Ф.4.3.КФК40!F41)</f>
        <v>0</v>
      </c>
      <c r="G41" s="48">
        <f>SUM([1]Ф.4.3.КФК1:Ф.4.3.КФК40!G41)</f>
        <v>0</v>
      </c>
      <c r="H41" s="48">
        <f>SUM([1]Ф.4.3.КФК1:Ф.4.3.КФК40!H41)</f>
        <v>0</v>
      </c>
      <c r="I41" s="48">
        <f>SUM([1]Ф.4.3.КФК1:Ф.4.3.КФК40!I41)</f>
        <v>0</v>
      </c>
      <c r="J41" s="48">
        <f>SUM([1]Ф.4.3.КФК1:Ф.4.3.КФК40!J41)</f>
        <v>0</v>
      </c>
      <c r="K41" s="48">
        <f>SUM([1]Ф.4.3.КФК1:Ф.4.3.КФК40!K41)</f>
        <v>0</v>
      </c>
      <c r="L41" s="48">
        <f>SUM([1]Ф.4.3.КФК1:Ф.4.3.КФК40!M41)</f>
        <v>0</v>
      </c>
      <c r="M41" s="48">
        <f>SUM([1]Ф.4.3.КФК1:Ф.4.3.КФК40!N41)</f>
        <v>0</v>
      </c>
    </row>
    <row r="42" spans="1:13" ht="11.4" thickTop="1" thickBot="1" x14ac:dyDescent="0.25">
      <c r="A42" s="29" t="s">
        <v>174</v>
      </c>
      <c r="B42" s="75">
        <v>2274</v>
      </c>
      <c r="C42" s="75">
        <v>200</v>
      </c>
      <c r="D42" s="48">
        <f>SUM([1]Ф.4.3.КФК1:Ф.4.3.КФК40!D42)</f>
        <v>0</v>
      </c>
      <c r="E42" s="48">
        <f>SUM([1]Ф.4.3.КФК1:Ф.4.3.КФК40!E42)</f>
        <v>0</v>
      </c>
      <c r="F42" s="48">
        <f>SUM([1]Ф.4.3.КФК1:Ф.4.3.КФК40!F42)</f>
        <v>0</v>
      </c>
      <c r="G42" s="48">
        <f>SUM([1]Ф.4.3.КФК1:Ф.4.3.КФК40!G42)</f>
        <v>0</v>
      </c>
      <c r="H42" s="48">
        <f>SUM([1]Ф.4.3.КФК1:Ф.4.3.КФК40!H42)</f>
        <v>0</v>
      </c>
      <c r="I42" s="48">
        <f>SUM([1]Ф.4.3.КФК1:Ф.4.3.КФК40!I42)</f>
        <v>0</v>
      </c>
      <c r="J42" s="48">
        <f>SUM([1]Ф.4.3.КФК1:Ф.4.3.КФК40!J42)</f>
        <v>0</v>
      </c>
      <c r="K42" s="48">
        <f>SUM([1]Ф.4.3.КФК1:Ф.4.3.КФК40!K42)</f>
        <v>0</v>
      </c>
      <c r="L42" s="48">
        <f>SUM([1]Ф.4.3.КФК1:Ф.4.3.КФК40!M42)</f>
        <v>0</v>
      </c>
      <c r="M42" s="48">
        <f>SUM([1]Ф.4.3.КФК1:Ф.4.3.КФК40!N42)</f>
        <v>0</v>
      </c>
    </row>
    <row r="43" spans="1:13" ht="11.4" thickTop="1" thickBot="1" x14ac:dyDescent="0.25">
      <c r="A43" s="29" t="s">
        <v>332</v>
      </c>
      <c r="B43" s="75">
        <v>2275</v>
      </c>
      <c r="C43" s="75">
        <v>210</v>
      </c>
      <c r="D43" s="48">
        <f>SUM([1]Ф.4.3.КФК1:Ф.4.3.КФК40!D43)</f>
        <v>0</v>
      </c>
      <c r="E43" s="48">
        <f>SUM([1]Ф.4.3.КФК1:Ф.4.3.КФК40!E43)</f>
        <v>0</v>
      </c>
      <c r="F43" s="48">
        <f>SUM([1]Ф.4.3.КФК1:Ф.4.3.КФК40!F43)</f>
        <v>0</v>
      </c>
      <c r="G43" s="48">
        <f>SUM([1]Ф.4.3.КФК1:Ф.4.3.КФК40!G43)</f>
        <v>0</v>
      </c>
      <c r="H43" s="48">
        <f>SUM([1]Ф.4.3.КФК1:Ф.4.3.КФК40!H43)</f>
        <v>0</v>
      </c>
      <c r="I43" s="48">
        <f>SUM([1]Ф.4.3.КФК1:Ф.4.3.КФК40!I43)</f>
        <v>0</v>
      </c>
      <c r="J43" s="48">
        <f>SUM([1]Ф.4.3.КФК1:Ф.4.3.КФК40!J43)</f>
        <v>0</v>
      </c>
      <c r="K43" s="48">
        <f>SUM([1]Ф.4.3.КФК1:Ф.4.3.КФК40!K43)</f>
        <v>0</v>
      </c>
      <c r="L43" s="48">
        <f>SUM([1]Ф.4.3.КФК1:Ф.4.3.КФК40!M43)</f>
        <v>0</v>
      </c>
      <c r="M43" s="48">
        <f>SUM([1]Ф.4.3.КФК1:Ф.4.3.КФК40!N43)</f>
        <v>0</v>
      </c>
    </row>
    <row r="44" spans="1:13" ht="11.4" thickTop="1" thickBot="1" x14ac:dyDescent="0.25">
      <c r="A44" s="29" t="s">
        <v>175</v>
      </c>
      <c r="B44" s="75">
        <v>2276</v>
      </c>
      <c r="C44" s="75">
        <v>220</v>
      </c>
      <c r="D44" s="48">
        <f>SUM([1]Ф.4.3.КФК1:Ф.4.3.КФК40!D44)</f>
        <v>0</v>
      </c>
      <c r="E44" s="48">
        <f>SUM([1]Ф.4.3.КФК1:Ф.4.3.КФК40!E44)</f>
        <v>0</v>
      </c>
      <c r="F44" s="48">
        <f>SUM([1]Ф.4.3.КФК1:Ф.4.3.КФК40!F44)</f>
        <v>0</v>
      </c>
      <c r="G44" s="48">
        <f>SUM([1]Ф.4.3.КФК1:Ф.4.3.КФК40!G44)</f>
        <v>0</v>
      </c>
      <c r="H44" s="48">
        <f>SUM([1]Ф.4.3.КФК1:Ф.4.3.КФК40!H44)</f>
        <v>0</v>
      </c>
      <c r="I44" s="48">
        <f>SUM([1]Ф.4.3.КФК1:Ф.4.3.КФК40!I44)</f>
        <v>0</v>
      </c>
      <c r="J44" s="48">
        <f>SUM([1]Ф.4.3.КФК1:Ф.4.3.КФК40!J44)</f>
        <v>0</v>
      </c>
      <c r="K44" s="48">
        <f>SUM([1]Ф.4.3.КФК1:Ф.4.3.КФК40!K44)</f>
        <v>0</v>
      </c>
      <c r="L44" s="48">
        <f>SUM([1]Ф.4.3.КФК1:Ф.4.3.КФК40!M44)</f>
        <v>0</v>
      </c>
      <c r="M44" s="48">
        <f>SUM([1]Ф.4.3.КФК1:Ф.4.3.КФК40!N44)</f>
        <v>0</v>
      </c>
    </row>
    <row r="45" spans="1:13" ht="21.6" thickTop="1" thickBot="1" x14ac:dyDescent="0.25">
      <c r="A45" s="31" t="s">
        <v>176</v>
      </c>
      <c r="B45" s="27">
        <v>2280</v>
      </c>
      <c r="C45" s="27">
        <v>230</v>
      </c>
      <c r="D45" s="48">
        <f>SUM([1]Ф.4.3.КФК1:Ф.4.3.КФК40!D45)</f>
        <v>0</v>
      </c>
      <c r="E45" s="48">
        <f>SUM([1]Ф.4.3.КФК1:Ф.4.3.КФК40!E45)</f>
        <v>0</v>
      </c>
      <c r="F45" s="48">
        <f>SUM([1]Ф.4.3.КФК1:Ф.4.3.КФК40!F45)</f>
        <v>0</v>
      </c>
      <c r="G45" s="48">
        <f>SUM([1]Ф.4.3.КФК1:Ф.4.3.КФК40!G45)</f>
        <v>0</v>
      </c>
      <c r="H45" s="48">
        <f>SUM([1]Ф.4.3.КФК1:Ф.4.3.КФК40!H45)</f>
        <v>0</v>
      </c>
      <c r="I45" s="48">
        <f>SUM([1]Ф.4.3.КФК1:Ф.4.3.КФК40!I45)</f>
        <v>0</v>
      </c>
      <c r="J45" s="48">
        <f>SUM([1]Ф.4.3.КФК1:Ф.4.3.КФК40!J45)</f>
        <v>0</v>
      </c>
      <c r="K45" s="48">
        <f>SUM([1]Ф.4.3.КФК1:Ф.4.3.КФК40!K45)</f>
        <v>0</v>
      </c>
      <c r="L45" s="48">
        <f>SUM([1]Ф.4.3.КФК1:Ф.4.3.КФК40!M45)</f>
        <v>0</v>
      </c>
      <c r="M45" s="48">
        <f>SUM([1]Ф.4.3.КФК1:Ф.4.3.КФК40!N45)</f>
        <v>0</v>
      </c>
    </row>
    <row r="46" spans="1:13" ht="28.8" customHeight="1" thickTop="1" thickBot="1" x14ac:dyDescent="0.25">
      <c r="A46" s="32" t="s">
        <v>177</v>
      </c>
      <c r="B46" s="75">
        <v>2281</v>
      </c>
      <c r="C46" s="75">
        <v>240</v>
      </c>
      <c r="D46" s="48">
        <f>SUM([1]Ф.4.3.КФК1:Ф.4.3.КФК40!D46)</f>
        <v>0</v>
      </c>
      <c r="E46" s="48">
        <f>SUM([1]Ф.4.3.КФК1:Ф.4.3.КФК40!E46)</f>
        <v>0</v>
      </c>
      <c r="F46" s="48">
        <f>SUM([1]Ф.4.3.КФК1:Ф.4.3.КФК40!F46)</f>
        <v>0</v>
      </c>
      <c r="G46" s="48">
        <f>SUM([1]Ф.4.3.КФК1:Ф.4.3.КФК40!G46)</f>
        <v>0</v>
      </c>
      <c r="H46" s="48">
        <f>SUM([1]Ф.4.3.КФК1:Ф.4.3.КФК40!H46)</f>
        <v>0</v>
      </c>
      <c r="I46" s="48">
        <f>SUM([1]Ф.4.3.КФК1:Ф.4.3.КФК40!I46)</f>
        <v>0</v>
      </c>
      <c r="J46" s="48">
        <f>SUM([1]Ф.4.3.КФК1:Ф.4.3.КФК40!J46)</f>
        <v>0</v>
      </c>
      <c r="K46" s="48">
        <f>SUM([1]Ф.4.3.КФК1:Ф.4.3.КФК40!K46)</f>
        <v>0</v>
      </c>
      <c r="L46" s="48">
        <f>SUM([1]Ф.4.3.КФК1:Ф.4.3.КФК40!M46)</f>
        <v>0</v>
      </c>
      <c r="M46" s="48">
        <f>SUM([1]Ф.4.3.КФК1:Ф.4.3.КФК40!N46)</f>
        <v>0</v>
      </c>
    </row>
    <row r="47" spans="1:13" ht="29.4" customHeight="1" thickTop="1" thickBot="1" x14ac:dyDescent="0.25">
      <c r="A47" s="29" t="s">
        <v>178</v>
      </c>
      <c r="B47" s="75">
        <v>2282</v>
      </c>
      <c r="C47" s="75">
        <v>250</v>
      </c>
      <c r="D47" s="48">
        <f>SUM([1]Ф.4.3.КФК1:Ф.4.3.КФК40!D47)</f>
        <v>0</v>
      </c>
      <c r="E47" s="48">
        <f>SUM([1]Ф.4.3.КФК1:Ф.4.3.КФК40!E47)</f>
        <v>0</v>
      </c>
      <c r="F47" s="48">
        <f>SUM([1]Ф.4.3.КФК1:Ф.4.3.КФК40!F47)</f>
        <v>0</v>
      </c>
      <c r="G47" s="48">
        <f>SUM([1]Ф.4.3.КФК1:Ф.4.3.КФК40!G47)</f>
        <v>0</v>
      </c>
      <c r="H47" s="48">
        <f>SUM([1]Ф.4.3.КФК1:Ф.4.3.КФК40!H47)</f>
        <v>0</v>
      </c>
      <c r="I47" s="48">
        <f>SUM([1]Ф.4.3.КФК1:Ф.4.3.КФК40!I47)</f>
        <v>0</v>
      </c>
      <c r="J47" s="48">
        <f>SUM([1]Ф.4.3.КФК1:Ф.4.3.КФК40!J47)</f>
        <v>0</v>
      </c>
      <c r="K47" s="48">
        <f>SUM([1]Ф.4.3.КФК1:Ф.4.3.КФК40!K47)</f>
        <v>0</v>
      </c>
      <c r="L47" s="48">
        <f>SUM([1]Ф.4.3.КФК1:Ф.4.3.КФК40!M47)</f>
        <v>0</v>
      </c>
      <c r="M47" s="48">
        <f>SUM([1]Ф.4.3.КФК1:Ф.4.3.КФК40!N47)</f>
        <v>0</v>
      </c>
    </row>
    <row r="48" spans="1:13" ht="11.4" thickTop="1" thickBot="1" x14ac:dyDescent="0.25">
      <c r="A48" s="33" t="s">
        <v>229</v>
      </c>
      <c r="B48" s="23">
        <v>2400</v>
      </c>
      <c r="C48" s="23">
        <v>260</v>
      </c>
      <c r="D48" s="48">
        <f>SUM([1]Ф.4.3.КФК1:Ф.4.3.КФК40!D48)</f>
        <v>0</v>
      </c>
      <c r="E48" s="48">
        <f>SUM([1]Ф.4.3.КФК1:Ф.4.3.КФК40!E48)</f>
        <v>0</v>
      </c>
      <c r="F48" s="48">
        <f>SUM([1]Ф.4.3.КФК1:Ф.4.3.КФК40!F48)</f>
        <v>0</v>
      </c>
      <c r="G48" s="48">
        <f>SUM([1]Ф.4.3.КФК1:Ф.4.3.КФК40!G48)</f>
        <v>0</v>
      </c>
      <c r="H48" s="48">
        <f>SUM([1]Ф.4.3.КФК1:Ф.4.3.КФК40!H48)</f>
        <v>0</v>
      </c>
      <c r="I48" s="48">
        <f>SUM([1]Ф.4.3.КФК1:Ф.4.3.КФК40!I48)</f>
        <v>0</v>
      </c>
      <c r="J48" s="48">
        <f>SUM([1]Ф.4.3.КФК1:Ф.4.3.КФК40!J48)</f>
        <v>0</v>
      </c>
      <c r="K48" s="48">
        <f>SUM([1]Ф.4.3.КФК1:Ф.4.3.КФК40!K48)</f>
        <v>0</v>
      </c>
      <c r="L48" s="48">
        <f>SUM([1]Ф.4.3.КФК1:Ф.4.3.КФК40!M48)</f>
        <v>0</v>
      </c>
      <c r="M48" s="48">
        <f>SUM([1]Ф.4.3.КФК1:Ф.4.3.КФК40!N48)</f>
        <v>0</v>
      </c>
    </row>
    <row r="49" spans="1:13" ht="11.4" thickTop="1" thickBot="1" x14ac:dyDescent="0.25">
      <c r="A49" s="52" t="s">
        <v>179</v>
      </c>
      <c r="B49" s="27">
        <v>2410</v>
      </c>
      <c r="C49" s="27">
        <v>270</v>
      </c>
      <c r="D49" s="48">
        <f>SUM([1]Ф.4.3.КФК1:Ф.4.3.КФК40!D49)</f>
        <v>0</v>
      </c>
      <c r="E49" s="48">
        <f>SUM([1]Ф.4.3.КФК1:Ф.4.3.КФК40!E49)</f>
        <v>0</v>
      </c>
      <c r="F49" s="48">
        <f>SUM([1]Ф.4.3.КФК1:Ф.4.3.КФК40!F49)</f>
        <v>0</v>
      </c>
      <c r="G49" s="48">
        <f>SUM([1]Ф.4.3.КФК1:Ф.4.3.КФК40!G49)</f>
        <v>0</v>
      </c>
      <c r="H49" s="48">
        <f>SUM([1]Ф.4.3.КФК1:Ф.4.3.КФК40!H49)</f>
        <v>0</v>
      </c>
      <c r="I49" s="48">
        <f>SUM([1]Ф.4.3.КФК1:Ф.4.3.КФК40!I49)</f>
        <v>0</v>
      </c>
      <c r="J49" s="48">
        <f>SUM([1]Ф.4.3.КФК1:Ф.4.3.КФК40!J49)</f>
        <v>0</v>
      </c>
      <c r="K49" s="48">
        <f>SUM([1]Ф.4.3.КФК1:Ф.4.3.КФК40!K49)</f>
        <v>0</v>
      </c>
      <c r="L49" s="48">
        <f>SUM([1]Ф.4.3.КФК1:Ф.4.3.КФК40!M49)</f>
        <v>0</v>
      </c>
      <c r="M49" s="48">
        <f>SUM([1]Ф.4.3.КФК1:Ф.4.3.КФК40!N49)</f>
        <v>0</v>
      </c>
    </row>
    <row r="50" spans="1:13" ht="11.4" thickTop="1" thickBot="1" x14ac:dyDescent="0.25">
      <c r="A50" s="52" t="s">
        <v>180</v>
      </c>
      <c r="B50" s="27">
        <v>2420</v>
      </c>
      <c r="C50" s="27">
        <v>280</v>
      </c>
      <c r="D50" s="48">
        <f>SUM([1]Ф.4.3.КФК1:Ф.4.3.КФК40!D50)</f>
        <v>0</v>
      </c>
      <c r="E50" s="48">
        <f>SUM([1]Ф.4.3.КФК1:Ф.4.3.КФК40!E50)</f>
        <v>0</v>
      </c>
      <c r="F50" s="48">
        <f>SUM([1]Ф.4.3.КФК1:Ф.4.3.КФК40!F50)</f>
        <v>0</v>
      </c>
      <c r="G50" s="48">
        <f>SUM([1]Ф.4.3.КФК1:Ф.4.3.КФК40!G50)</f>
        <v>0</v>
      </c>
      <c r="H50" s="48">
        <f>SUM([1]Ф.4.3.КФК1:Ф.4.3.КФК40!H50)</f>
        <v>0</v>
      </c>
      <c r="I50" s="48">
        <f>SUM([1]Ф.4.3.КФК1:Ф.4.3.КФК40!I50)</f>
        <v>0</v>
      </c>
      <c r="J50" s="48">
        <f>SUM([1]Ф.4.3.КФК1:Ф.4.3.КФК40!J50)</f>
        <v>0</v>
      </c>
      <c r="K50" s="48">
        <f>SUM([1]Ф.4.3.КФК1:Ф.4.3.КФК40!K50)</f>
        <v>0</v>
      </c>
      <c r="L50" s="48">
        <f>SUM([1]Ф.4.3.КФК1:Ф.4.3.КФК40!M50)</f>
        <v>0</v>
      </c>
      <c r="M50" s="48">
        <f>SUM([1]Ф.4.3.КФК1:Ф.4.3.КФК40!N50)</f>
        <v>0</v>
      </c>
    </row>
    <row r="51" spans="1:13" ht="11.4" thickTop="1" thickBot="1" x14ac:dyDescent="0.25">
      <c r="A51" s="53" t="s">
        <v>181</v>
      </c>
      <c r="B51" s="23">
        <v>2600</v>
      </c>
      <c r="C51" s="23">
        <v>290</v>
      </c>
      <c r="D51" s="48">
        <f>SUM([1]Ф.4.3.КФК1:Ф.4.3.КФК40!D51)</f>
        <v>0</v>
      </c>
      <c r="E51" s="48">
        <f>SUM([1]Ф.4.3.КФК1:Ф.4.3.КФК40!E51)</f>
        <v>0</v>
      </c>
      <c r="F51" s="48">
        <f>SUM([1]Ф.4.3.КФК1:Ф.4.3.КФК40!F51)</f>
        <v>0</v>
      </c>
      <c r="G51" s="48">
        <f>SUM([1]Ф.4.3.КФК1:Ф.4.3.КФК40!G51)</f>
        <v>0</v>
      </c>
      <c r="H51" s="48">
        <f>SUM([1]Ф.4.3.КФК1:Ф.4.3.КФК40!H51)</f>
        <v>0</v>
      </c>
      <c r="I51" s="48">
        <f>SUM([1]Ф.4.3.КФК1:Ф.4.3.КФК40!I51)</f>
        <v>0</v>
      </c>
      <c r="J51" s="48">
        <f>SUM([1]Ф.4.3.КФК1:Ф.4.3.КФК40!J51)</f>
        <v>0</v>
      </c>
      <c r="K51" s="48">
        <f>SUM([1]Ф.4.3.КФК1:Ф.4.3.КФК40!K51)</f>
        <v>0</v>
      </c>
      <c r="L51" s="48">
        <f>SUM([1]Ф.4.3.КФК1:Ф.4.3.КФК40!M51)</f>
        <v>0</v>
      </c>
      <c r="M51" s="48">
        <f>SUM([1]Ф.4.3.КФК1:Ф.4.3.КФК40!N51)</f>
        <v>0</v>
      </c>
    </row>
    <row r="52" spans="1:13" ht="20.399999999999999" customHeight="1" thickTop="1" thickBot="1" x14ac:dyDescent="0.25">
      <c r="A52" s="31" t="s">
        <v>182</v>
      </c>
      <c r="B52" s="27">
        <v>2610</v>
      </c>
      <c r="C52" s="27">
        <v>300</v>
      </c>
      <c r="D52" s="48">
        <f>SUM([1]Ф.4.3.КФК1:Ф.4.3.КФК40!D52)</f>
        <v>0</v>
      </c>
      <c r="E52" s="48">
        <f>SUM([1]Ф.4.3.КФК1:Ф.4.3.КФК40!E52)</f>
        <v>0</v>
      </c>
      <c r="F52" s="48">
        <f>SUM([1]Ф.4.3.КФК1:Ф.4.3.КФК40!F52)</f>
        <v>0</v>
      </c>
      <c r="G52" s="48">
        <f>SUM([1]Ф.4.3.КФК1:Ф.4.3.КФК40!G52)</f>
        <v>0</v>
      </c>
      <c r="H52" s="48">
        <f>SUM([1]Ф.4.3.КФК1:Ф.4.3.КФК40!H52)</f>
        <v>0</v>
      </c>
      <c r="I52" s="48">
        <f>SUM([1]Ф.4.3.КФК1:Ф.4.3.КФК40!I52)</f>
        <v>0</v>
      </c>
      <c r="J52" s="48">
        <f>SUM([1]Ф.4.3.КФК1:Ф.4.3.КФК40!J52)</f>
        <v>0</v>
      </c>
      <c r="K52" s="48">
        <f>SUM([1]Ф.4.3.КФК1:Ф.4.3.КФК40!K52)</f>
        <v>0</v>
      </c>
      <c r="L52" s="48">
        <f>SUM([1]Ф.4.3.КФК1:Ф.4.3.КФК40!M52)</f>
        <v>0</v>
      </c>
      <c r="M52" s="48">
        <f>SUM([1]Ф.4.3.КФК1:Ф.4.3.КФК40!N52)</f>
        <v>0</v>
      </c>
    </row>
    <row r="53" spans="1:13" ht="20.399999999999999" customHeight="1" thickTop="1" thickBot="1" x14ac:dyDescent="0.25">
      <c r="A53" s="31" t="s">
        <v>183</v>
      </c>
      <c r="B53" s="27">
        <v>2620</v>
      </c>
      <c r="C53" s="27">
        <v>310</v>
      </c>
      <c r="D53" s="48">
        <f>SUM([1]Ф.4.3.КФК1:Ф.4.3.КФК40!D53)</f>
        <v>0</v>
      </c>
      <c r="E53" s="48">
        <f>SUM([1]Ф.4.3.КФК1:Ф.4.3.КФК40!E53)</f>
        <v>0</v>
      </c>
      <c r="F53" s="48">
        <f>SUM([1]Ф.4.3.КФК1:Ф.4.3.КФК40!F53)</f>
        <v>0</v>
      </c>
      <c r="G53" s="48">
        <f>SUM([1]Ф.4.3.КФК1:Ф.4.3.КФК40!G53)</f>
        <v>0</v>
      </c>
      <c r="H53" s="48">
        <f>SUM([1]Ф.4.3.КФК1:Ф.4.3.КФК40!H53)</f>
        <v>0</v>
      </c>
      <c r="I53" s="48">
        <f>SUM([1]Ф.4.3.КФК1:Ф.4.3.КФК40!I53)</f>
        <v>0</v>
      </c>
      <c r="J53" s="48">
        <f>SUM([1]Ф.4.3.КФК1:Ф.4.3.КФК40!J53)</f>
        <v>0</v>
      </c>
      <c r="K53" s="48">
        <f>SUM([1]Ф.4.3.КФК1:Ф.4.3.КФК40!K53)</f>
        <v>0</v>
      </c>
      <c r="L53" s="48">
        <f>SUM([1]Ф.4.3.КФК1:Ф.4.3.КФК40!M53)</f>
        <v>0</v>
      </c>
      <c r="M53" s="48">
        <f>SUM([1]Ф.4.3.КФК1:Ф.4.3.КФК40!N53)</f>
        <v>0</v>
      </c>
    </row>
    <row r="54" spans="1:13" ht="21.6" customHeight="1" thickTop="1" thickBot="1" x14ac:dyDescent="0.25">
      <c r="A54" s="52" t="s">
        <v>184</v>
      </c>
      <c r="B54" s="27">
        <v>2630</v>
      </c>
      <c r="C54" s="27">
        <v>320</v>
      </c>
      <c r="D54" s="48">
        <f>SUM([1]Ф.4.3.КФК1:Ф.4.3.КФК40!D54)</f>
        <v>0</v>
      </c>
      <c r="E54" s="48">
        <f>SUM([1]Ф.4.3.КФК1:Ф.4.3.КФК40!E54)</f>
        <v>0</v>
      </c>
      <c r="F54" s="48">
        <f>SUM([1]Ф.4.3.КФК1:Ф.4.3.КФК40!F54)</f>
        <v>0</v>
      </c>
      <c r="G54" s="48">
        <f>SUM([1]Ф.4.3.КФК1:Ф.4.3.КФК40!G54)</f>
        <v>0</v>
      </c>
      <c r="H54" s="48">
        <f>SUM([1]Ф.4.3.КФК1:Ф.4.3.КФК40!H54)</f>
        <v>0</v>
      </c>
      <c r="I54" s="48">
        <f>SUM([1]Ф.4.3.КФК1:Ф.4.3.КФК40!I54)</f>
        <v>0</v>
      </c>
      <c r="J54" s="48">
        <f>SUM([1]Ф.4.3.КФК1:Ф.4.3.КФК40!J54)</f>
        <v>0</v>
      </c>
      <c r="K54" s="48">
        <f>SUM([1]Ф.4.3.КФК1:Ф.4.3.КФК40!K54)</f>
        <v>0</v>
      </c>
      <c r="L54" s="48">
        <f>SUM([1]Ф.4.3.КФК1:Ф.4.3.КФК40!M54)</f>
        <v>0</v>
      </c>
      <c r="M54" s="48">
        <f>SUM([1]Ф.4.3.КФК1:Ф.4.3.КФК40!N54)</f>
        <v>0</v>
      </c>
    </row>
    <row r="55" spans="1:13" ht="11.4" thickTop="1" thickBot="1" x14ac:dyDescent="0.25">
      <c r="A55" s="25" t="s">
        <v>111</v>
      </c>
      <c r="B55" s="23">
        <v>2700</v>
      </c>
      <c r="C55" s="23">
        <v>330</v>
      </c>
      <c r="D55" s="48">
        <f>SUM([1]Ф.4.3.КФК1:Ф.4.3.КФК40!D55)</f>
        <v>0</v>
      </c>
      <c r="E55" s="48">
        <f>SUM([1]Ф.4.3.КФК1:Ф.4.3.КФК40!E55)</f>
        <v>0</v>
      </c>
      <c r="F55" s="48">
        <f>SUM([1]Ф.4.3.КФК1:Ф.4.3.КФК40!F55)</f>
        <v>0</v>
      </c>
      <c r="G55" s="48">
        <f>SUM([1]Ф.4.3.КФК1:Ф.4.3.КФК40!G55)</f>
        <v>0</v>
      </c>
      <c r="H55" s="48">
        <f>SUM([1]Ф.4.3.КФК1:Ф.4.3.КФК40!H55)</f>
        <v>0</v>
      </c>
      <c r="I55" s="48">
        <f>SUM([1]Ф.4.3.КФК1:Ф.4.3.КФК40!I55)</f>
        <v>0</v>
      </c>
      <c r="J55" s="48">
        <f>SUM([1]Ф.4.3.КФК1:Ф.4.3.КФК40!J55)</f>
        <v>0</v>
      </c>
      <c r="K55" s="48">
        <f>SUM([1]Ф.4.3.КФК1:Ф.4.3.КФК40!K55)</f>
        <v>0</v>
      </c>
      <c r="L55" s="48">
        <f>SUM([1]Ф.4.3.КФК1:Ф.4.3.КФК40!M55)</f>
        <v>0</v>
      </c>
      <c r="M55" s="48">
        <f>SUM([1]Ф.4.3.КФК1:Ф.4.3.КФК40!N55)</f>
        <v>0</v>
      </c>
    </row>
    <row r="56" spans="1:13" ht="11.4" thickTop="1" thickBot="1" x14ac:dyDescent="0.25">
      <c r="A56" s="31" t="s">
        <v>185</v>
      </c>
      <c r="B56" s="27">
        <v>2710</v>
      </c>
      <c r="C56" s="27">
        <v>340</v>
      </c>
      <c r="D56" s="48">
        <f>SUM([1]Ф.4.3.КФК1:Ф.4.3.КФК40!D56)</f>
        <v>0</v>
      </c>
      <c r="E56" s="48">
        <f>SUM([1]Ф.4.3.КФК1:Ф.4.3.КФК40!E56)</f>
        <v>0</v>
      </c>
      <c r="F56" s="48">
        <f>SUM([1]Ф.4.3.КФК1:Ф.4.3.КФК40!F56)</f>
        <v>0</v>
      </c>
      <c r="G56" s="48">
        <f>SUM([1]Ф.4.3.КФК1:Ф.4.3.КФК40!G56)</f>
        <v>0</v>
      </c>
      <c r="H56" s="48">
        <f>SUM([1]Ф.4.3.КФК1:Ф.4.3.КФК40!H56)</f>
        <v>0</v>
      </c>
      <c r="I56" s="48">
        <f>SUM([1]Ф.4.3.КФК1:Ф.4.3.КФК40!I56)</f>
        <v>0</v>
      </c>
      <c r="J56" s="48">
        <f>SUM([1]Ф.4.3.КФК1:Ф.4.3.КФК40!J56)</f>
        <v>0</v>
      </c>
      <c r="K56" s="48">
        <f>SUM([1]Ф.4.3.КФК1:Ф.4.3.КФК40!K56)</f>
        <v>0</v>
      </c>
      <c r="L56" s="48">
        <f>SUM([1]Ф.4.3.КФК1:Ф.4.3.КФК40!M56)</f>
        <v>0</v>
      </c>
      <c r="M56" s="48">
        <f>SUM([1]Ф.4.3.КФК1:Ф.4.3.КФК40!N56)</f>
        <v>0</v>
      </c>
    </row>
    <row r="57" spans="1:13" ht="11.4" thickTop="1" thickBot="1" x14ac:dyDescent="0.25">
      <c r="A57" s="31" t="s">
        <v>186</v>
      </c>
      <c r="B57" s="27">
        <v>2720</v>
      </c>
      <c r="C57" s="27">
        <v>350</v>
      </c>
      <c r="D57" s="48">
        <f>SUM([1]Ф.4.3.КФК1:Ф.4.3.КФК40!D57)</f>
        <v>0</v>
      </c>
      <c r="E57" s="48">
        <f>SUM([1]Ф.4.3.КФК1:Ф.4.3.КФК40!E57)</f>
        <v>0</v>
      </c>
      <c r="F57" s="48">
        <f>SUM([1]Ф.4.3.КФК1:Ф.4.3.КФК40!F57)</f>
        <v>0</v>
      </c>
      <c r="G57" s="48">
        <f>SUM([1]Ф.4.3.КФК1:Ф.4.3.КФК40!G57)</f>
        <v>0</v>
      </c>
      <c r="H57" s="48">
        <f>SUM([1]Ф.4.3.КФК1:Ф.4.3.КФК40!H57)</f>
        <v>0</v>
      </c>
      <c r="I57" s="48">
        <f>SUM([1]Ф.4.3.КФК1:Ф.4.3.КФК40!I57)</f>
        <v>0</v>
      </c>
      <c r="J57" s="48">
        <f>SUM([1]Ф.4.3.КФК1:Ф.4.3.КФК40!J57)</f>
        <v>0</v>
      </c>
      <c r="K57" s="48">
        <f>SUM([1]Ф.4.3.КФК1:Ф.4.3.КФК40!K57)</f>
        <v>0</v>
      </c>
      <c r="L57" s="48">
        <f>SUM([1]Ф.4.3.КФК1:Ф.4.3.КФК40!M57)</f>
        <v>0</v>
      </c>
      <c r="M57" s="48">
        <f>SUM([1]Ф.4.3.КФК1:Ф.4.3.КФК40!N57)</f>
        <v>0</v>
      </c>
    </row>
    <row r="58" spans="1:13" ht="11.4" thickTop="1" thickBot="1" x14ac:dyDescent="0.25">
      <c r="A58" s="31" t="s">
        <v>187</v>
      </c>
      <c r="B58" s="27">
        <v>2730</v>
      </c>
      <c r="C58" s="27">
        <v>360</v>
      </c>
      <c r="D58" s="48">
        <f>SUM([1]Ф.4.3.КФК1:Ф.4.3.КФК40!D58)</f>
        <v>0</v>
      </c>
      <c r="E58" s="48">
        <f>SUM([1]Ф.4.3.КФК1:Ф.4.3.КФК40!E58)</f>
        <v>0</v>
      </c>
      <c r="F58" s="48">
        <f>SUM([1]Ф.4.3.КФК1:Ф.4.3.КФК40!F58)</f>
        <v>0</v>
      </c>
      <c r="G58" s="48">
        <f>SUM([1]Ф.4.3.КФК1:Ф.4.3.КФК40!G58)</f>
        <v>0</v>
      </c>
      <c r="H58" s="48">
        <f>SUM([1]Ф.4.3.КФК1:Ф.4.3.КФК40!H58)</f>
        <v>0</v>
      </c>
      <c r="I58" s="48">
        <f>SUM([1]Ф.4.3.КФК1:Ф.4.3.КФК40!I58)</f>
        <v>0</v>
      </c>
      <c r="J58" s="48">
        <f>SUM([1]Ф.4.3.КФК1:Ф.4.3.КФК40!J58)</f>
        <v>0</v>
      </c>
      <c r="K58" s="48">
        <f>SUM([1]Ф.4.3.КФК1:Ф.4.3.КФК40!K58)</f>
        <v>0</v>
      </c>
      <c r="L58" s="48">
        <f>SUM([1]Ф.4.3.КФК1:Ф.4.3.КФК40!M58)</f>
        <v>0</v>
      </c>
      <c r="M58" s="48">
        <f>SUM([1]Ф.4.3.КФК1:Ф.4.3.КФК40!N58)</f>
        <v>0</v>
      </c>
    </row>
    <row r="59" spans="1:13" ht="11.4" thickTop="1" thickBot="1" x14ac:dyDescent="0.25">
      <c r="A59" s="25" t="s">
        <v>112</v>
      </c>
      <c r="B59" s="23">
        <v>2800</v>
      </c>
      <c r="C59" s="23">
        <v>370</v>
      </c>
      <c r="D59" s="48">
        <f>SUM([1]Ф.4.3.КФК1:Ф.4.3.КФК40!D59)</f>
        <v>0</v>
      </c>
      <c r="E59" s="48">
        <f>SUM([1]Ф.4.3.КФК1:Ф.4.3.КФК40!E59)</f>
        <v>0</v>
      </c>
      <c r="F59" s="48">
        <f>SUM([1]Ф.4.3.КФК1:Ф.4.3.КФК40!F59)</f>
        <v>0</v>
      </c>
      <c r="G59" s="48">
        <f>SUM([1]Ф.4.3.КФК1:Ф.4.3.КФК40!G59)</f>
        <v>0</v>
      </c>
      <c r="H59" s="48">
        <f>SUM([1]Ф.4.3.КФК1:Ф.4.3.КФК40!H59)</f>
        <v>0</v>
      </c>
      <c r="I59" s="48">
        <f>SUM([1]Ф.4.3.КФК1:Ф.4.3.КФК40!I59)</f>
        <v>0</v>
      </c>
      <c r="J59" s="48">
        <f>SUM([1]Ф.4.3.КФК1:Ф.4.3.КФК40!J59)</f>
        <v>0</v>
      </c>
      <c r="K59" s="48">
        <f>SUM([1]Ф.4.3.КФК1:Ф.4.3.КФК40!K59)</f>
        <v>0</v>
      </c>
      <c r="L59" s="48">
        <f>SUM([1]Ф.4.3.КФК1:Ф.4.3.КФК40!M59)</f>
        <v>0</v>
      </c>
      <c r="M59" s="48">
        <f>SUM([1]Ф.4.3.КФК1:Ф.4.3.КФК40!N59)</f>
        <v>0</v>
      </c>
    </row>
    <row r="60" spans="1:13" ht="11.4" thickTop="1" thickBot="1" x14ac:dyDescent="0.25">
      <c r="A60" s="23" t="s">
        <v>230</v>
      </c>
      <c r="B60" s="23">
        <v>3000</v>
      </c>
      <c r="C60" s="23">
        <v>380</v>
      </c>
      <c r="D60" s="48">
        <v>7142230</v>
      </c>
      <c r="E60" s="48"/>
      <c r="F60" s="48">
        <f>SUM([1]Ф.4.3.КФК1:Ф.4.3.КФК40!F60)</f>
        <v>0</v>
      </c>
      <c r="G60" s="48">
        <f>SUM([1]Ф.4.3.КФК1:Ф.4.3.КФК40!G60)</f>
        <v>0</v>
      </c>
      <c r="H60" s="48">
        <f>SUM([1]Ф.4.3.КФК1:Ф.4.3.КФК40!H60)</f>
        <v>0</v>
      </c>
      <c r="I60" s="48">
        <v>1479161.88</v>
      </c>
      <c r="J60" s="48">
        <v>1340990.32</v>
      </c>
      <c r="K60" s="48">
        <f>SUM([1]Ф.4.3.КФК1:Ф.4.3.КФК40!K60)</f>
        <v>0</v>
      </c>
      <c r="L60" s="48">
        <v>138171.56</v>
      </c>
      <c r="M60" s="48">
        <f>SUM([1]Ф.4.3.КФК1:Ф.4.3.КФК40!N60)</f>
        <v>0</v>
      </c>
    </row>
    <row r="61" spans="1:13" ht="11.4" thickTop="1" thickBot="1" x14ac:dyDescent="0.25">
      <c r="A61" s="33" t="s">
        <v>114</v>
      </c>
      <c r="B61" s="23">
        <v>3100</v>
      </c>
      <c r="C61" s="23">
        <v>390</v>
      </c>
      <c r="D61" s="48">
        <v>7142230</v>
      </c>
      <c r="E61" s="48"/>
      <c r="F61" s="48">
        <f>SUM([1]Ф.4.3.КФК1:Ф.4.3.КФК40!F61)</f>
        <v>0</v>
      </c>
      <c r="G61" s="48">
        <f>SUM([1]Ф.4.3.КФК1:Ф.4.3.КФК40!G61)</f>
        <v>0</v>
      </c>
      <c r="H61" s="48">
        <f>SUM([1]Ф.4.3.КФК1:Ф.4.3.КФК40!H61)</f>
        <v>0</v>
      </c>
      <c r="I61" s="48">
        <v>1479161.88</v>
      </c>
      <c r="J61" s="48">
        <v>1340990.32</v>
      </c>
      <c r="K61" s="48">
        <f>SUM([1]Ф.4.3.КФК1:Ф.4.3.КФК40!K61)</f>
        <v>0</v>
      </c>
      <c r="L61" s="48">
        <v>138171.56</v>
      </c>
      <c r="M61" s="48">
        <f>SUM([1]Ф.4.3.КФК1:Ф.4.3.КФК40!N61)</f>
        <v>0</v>
      </c>
    </row>
    <row r="62" spans="1:13" ht="27" customHeight="1" thickTop="1" thickBot="1" x14ac:dyDescent="0.25">
      <c r="A62" s="31" t="s">
        <v>190</v>
      </c>
      <c r="B62" s="27">
        <v>3110</v>
      </c>
      <c r="C62" s="27">
        <v>400</v>
      </c>
      <c r="D62" s="48">
        <v>100000</v>
      </c>
      <c r="E62" s="48"/>
      <c r="F62" s="48">
        <f>SUM([1]Ф.4.3.КФК1:Ф.4.3.КФК40!F62)</f>
        <v>0</v>
      </c>
      <c r="G62" s="48">
        <f>SUM([1]Ф.4.3.КФК1:Ф.4.3.КФК40!G62)</f>
        <v>0</v>
      </c>
      <c r="H62" s="48">
        <f>SUM([1]Ф.4.3.КФК1:Ф.4.3.КФК40!H62)</f>
        <v>0</v>
      </c>
      <c r="I62" s="48">
        <v>68098</v>
      </c>
      <c r="J62" s="48"/>
      <c r="K62" s="48">
        <f>SUM([1]Ф.4.3.КФК1:Ф.4.3.КФК40!K62)</f>
        <v>0</v>
      </c>
      <c r="L62" s="48">
        <v>68098</v>
      </c>
      <c r="M62" s="48">
        <f>SUM([1]Ф.4.3.КФК1:Ф.4.3.КФК40!N62)</f>
        <v>0</v>
      </c>
    </row>
    <row r="63" spans="1:13" ht="18" customHeight="1" thickTop="1" thickBot="1" x14ac:dyDescent="0.25">
      <c r="A63" s="52" t="s">
        <v>191</v>
      </c>
      <c r="B63" s="27">
        <v>3120</v>
      </c>
      <c r="C63" s="27">
        <v>410</v>
      </c>
      <c r="D63" s="48">
        <v>2121110</v>
      </c>
      <c r="E63" s="48">
        <f>SUM([1]Ф.4.3.КФК1:Ф.4.3.КФК40!E63)</f>
        <v>0</v>
      </c>
      <c r="F63" s="48">
        <f>SUM([1]Ф.4.3.КФК1:Ф.4.3.КФК40!F63)</f>
        <v>0</v>
      </c>
      <c r="G63" s="48">
        <f>SUM([1]Ф.4.3.КФК1:Ф.4.3.КФК40!G63)</f>
        <v>0</v>
      </c>
      <c r="H63" s="48">
        <f>SUM([1]Ф.4.3.КФК1:Ф.4.3.КФК40!H63)</f>
        <v>0</v>
      </c>
      <c r="I63" s="48">
        <v>1196959.8799999999</v>
      </c>
      <c r="J63" s="48">
        <v>1196959.8799999999</v>
      </c>
      <c r="K63" s="48">
        <f>SUM([1]Ф.4.3.КФК1:Ф.4.3.КФК40!K63)</f>
        <v>0</v>
      </c>
      <c r="L63" s="48">
        <f>SUM([1]Ф.4.3.КФК1:Ф.4.3.КФК40!M63)</f>
        <v>0</v>
      </c>
      <c r="M63" s="48">
        <f>SUM([1]Ф.4.3.КФК1:Ф.4.3.КФК40!N63)</f>
        <v>0</v>
      </c>
    </row>
    <row r="64" spans="1:13" ht="11.4" thickTop="1" thickBot="1" x14ac:dyDescent="0.25">
      <c r="A64" s="29" t="s">
        <v>231</v>
      </c>
      <c r="B64" s="75">
        <v>3121</v>
      </c>
      <c r="C64" s="75">
        <v>420</v>
      </c>
      <c r="D64" s="48">
        <f>SUM([1]Ф.4.3.КФК1:Ф.4.3.КФК40!D64)</f>
        <v>0</v>
      </c>
      <c r="E64" s="48">
        <f>SUM([1]Ф.4.3.КФК1:Ф.4.3.КФК40!E64)</f>
        <v>0</v>
      </c>
      <c r="F64" s="48">
        <f>SUM([1]Ф.4.3.КФК1:Ф.4.3.КФК40!F64)</f>
        <v>0</v>
      </c>
      <c r="G64" s="48">
        <f>SUM([1]Ф.4.3.КФК1:Ф.4.3.КФК40!G64)</f>
        <v>0</v>
      </c>
      <c r="H64" s="48">
        <f>SUM([1]Ф.4.3.КФК1:Ф.4.3.КФК40!H64)</f>
        <v>0</v>
      </c>
      <c r="I64" s="48">
        <f>SUM([1]Ф.4.3.КФК1:Ф.4.3.КФК40!I64)</f>
        <v>0</v>
      </c>
      <c r="J64" s="48">
        <f>SUM([1]Ф.4.3.КФК1:Ф.4.3.КФК40!J64)</f>
        <v>0</v>
      </c>
      <c r="K64" s="48">
        <f>SUM([1]Ф.4.3.КФК1:Ф.4.3.КФК40!K64)</f>
        <v>0</v>
      </c>
      <c r="L64" s="48">
        <f>SUM([1]Ф.4.3.КФК1:Ф.4.3.КФК40!M64)</f>
        <v>0</v>
      </c>
      <c r="M64" s="48">
        <f>SUM([1]Ф.4.3.КФК1:Ф.4.3.КФК40!N64)</f>
        <v>0</v>
      </c>
    </row>
    <row r="65" spans="1:13" ht="11.4" thickTop="1" thickBot="1" x14ac:dyDescent="0.25">
      <c r="A65" s="29" t="s">
        <v>232</v>
      </c>
      <c r="B65" s="75">
        <v>3122</v>
      </c>
      <c r="C65" s="75">
        <v>430</v>
      </c>
      <c r="D65" s="48">
        <v>2121110</v>
      </c>
      <c r="E65" s="48">
        <f>SUM([1]Ф.4.3.КФК1:Ф.4.3.КФК40!E65)</f>
        <v>0</v>
      </c>
      <c r="F65" s="48">
        <f>SUM([1]Ф.4.3.КФК1:Ф.4.3.КФК40!F65)</f>
        <v>0</v>
      </c>
      <c r="G65" s="48">
        <f>SUM([1]Ф.4.3.КФК1:Ф.4.3.КФК40!G65)</f>
        <v>0</v>
      </c>
      <c r="H65" s="48">
        <f>SUM([1]Ф.4.3.КФК1:Ф.4.3.КФК40!H65)</f>
        <v>0</v>
      </c>
      <c r="I65" s="48">
        <v>1196959.8799999999</v>
      </c>
      <c r="J65" s="48">
        <v>1196959.8799999999</v>
      </c>
      <c r="K65" s="48">
        <f>SUM([1]Ф.4.3.КФК1:Ф.4.3.КФК40!K65)</f>
        <v>0</v>
      </c>
      <c r="L65" s="48">
        <f>SUM([1]Ф.4.3.КФК1:Ф.4.3.КФК40!M65)</f>
        <v>0</v>
      </c>
      <c r="M65" s="48">
        <f>SUM([1]Ф.4.3.КФК1:Ф.4.3.КФК40!N65)</f>
        <v>0</v>
      </c>
    </row>
    <row r="66" spans="1:13" ht="11.4" thickTop="1" thickBot="1" x14ac:dyDescent="0.25">
      <c r="A66" s="26" t="s">
        <v>194</v>
      </c>
      <c r="B66" s="27">
        <v>3130</v>
      </c>
      <c r="C66" s="27">
        <v>440</v>
      </c>
      <c r="D66" s="48">
        <v>4921120</v>
      </c>
      <c r="E66" s="48"/>
      <c r="F66" s="48">
        <f>SUM([1]Ф.4.3.КФК1:Ф.4.3.КФК40!F66)</f>
        <v>0</v>
      </c>
      <c r="G66" s="48">
        <f>SUM([1]Ф.4.3.КФК1:Ф.4.3.КФК40!G66)</f>
        <v>0</v>
      </c>
      <c r="H66" s="48">
        <f>SUM([1]Ф.4.3.КФК1:Ф.4.3.КФК40!H66)</f>
        <v>0</v>
      </c>
      <c r="I66" s="48">
        <v>214104</v>
      </c>
      <c r="J66" s="48">
        <v>144030.44</v>
      </c>
      <c r="K66" s="48">
        <f>SUM([1]Ф.4.3.КФК1:Ф.4.3.КФК40!K66)</f>
        <v>0</v>
      </c>
      <c r="L66" s="48">
        <v>70073.56</v>
      </c>
      <c r="M66" s="48">
        <f>SUM([1]Ф.4.3.КФК1:Ф.4.3.КФК40!N66)</f>
        <v>0</v>
      </c>
    </row>
    <row r="67" spans="1:13" ht="15.6" customHeight="1" thickTop="1" thickBot="1" x14ac:dyDescent="0.25">
      <c r="A67" s="29" t="s">
        <v>195</v>
      </c>
      <c r="B67" s="75">
        <v>3131</v>
      </c>
      <c r="C67" s="75">
        <v>450</v>
      </c>
      <c r="D67" s="48">
        <f>SUM([1]Ф.4.3.КФК1:Ф.4.3.КФК40!D67)</f>
        <v>0</v>
      </c>
      <c r="E67" s="48"/>
      <c r="F67" s="48">
        <f>SUM([1]Ф.4.3.КФК1:Ф.4.3.КФК40!F67)</f>
        <v>0</v>
      </c>
      <c r="G67" s="48">
        <f>SUM([1]Ф.4.3.КФК1:Ф.4.3.КФК40!G67)</f>
        <v>0</v>
      </c>
      <c r="H67" s="48">
        <f>SUM([1]Ф.4.3.КФК1:Ф.4.3.КФК40!H67)</f>
        <v>0</v>
      </c>
      <c r="I67" s="48">
        <f>SUM([1]Ф.4.3.КФК1:Ф.4.3.КФК40!I67)</f>
        <v>0</v>
      </c>
      <c r="J67" s="48">
        <f>SUM([1]Ф.4.3.КФК1:Ф.4.3.КФК40!J67)</f>
        <v>0</v>
      </c>
      <c r="K67" s="48">
        <f>SUM([1]Ф.4.3.КФК1:Ф.4.3.КФК40!K67)</f>
        <v>0</v>
      </c>
      <c r="L67" s="48">
        <f>SUM([1]Ф.4.3.КФК1:Ф.4.3.КФК40!M67)</f>
        <v>0</v>
      </c>
      <c r="M67" s="48">
        <f>SUM([1]Ф.4.3.КФК1:Ф.4.3.КФК40!N67)</f>
        <v>0</v>
      </c>
    </row>
    <row r="68" spans="1:13" ht="11.4" thickTop="1" thickBot="1" x14ac:dyDescent="0.25">
      <c r="A68" s="29" t="s">
        <v>196</v>
      </c>
      <c r="B68" s="75">
        <v>3132</v>
      </c>
      <c r="C68" s="75">
        <v>460</v>
      </c>
      <c r="D68" s="48">
        <v>4921120</v>
      </c>
      <c r="E68" s="48"/>
      <c r="F68" s="48">
        <f>SUM([1]Ф.4.3.КФК1:Ф.4.3.КФК40!F68)</f>
        <v>0</v>
      </c>
      <c r="G68" s="48">
        <f>SUM([1]Ф.4.3.КФК1:Ф.4.3.КФК40!G68)</f>
        <v>0</v>
      </c>
      <c r="H68" s="48">
        <f>SUM([1]Ф.4.3.КФК1:Ф.4.3.КФК40!H68)</f>
        <v>0</v>
      </c>
      <c r="I68" s="48">
        <v>214104</v>
      </c>
      <c r="J68" s="48">
        <v>144030.44</v>
      </c>
      <c r="K68" s="48">
        <f>SUM([1]Ф.4.3.КФК1:Ф.4.3.КФК40!K68)</f>
        <v>0</v>
      </c>
      <c r="L68" s="48">
        <v>70073.56</v>
      </c>
      <c r="M68" s="48">
        <f>SUM([1]Ф.4.3.КФК1:Ф.4.3.КФК40!N68)</f>
        <v>0</v>
      </c>
    </row>
    <row r="69" spans="1:13" ht="15.6" customHeight="1" thickTop="1" thickBot="1" x14ac:dyDescent="0.25">
      <c r="A69" s="26" t="s">
        <v>197</v>
      </c>
      <c r="B69" s="27">
        <v>3140</v>
      </c>
      <c r="C69" s="27">
        <v>470</v>
      </c>
      <c r="D69" s="48"/>
      <c r="E69" s="48">
        <v>0</v>
      </c>
      <c r="F69" s="48">
        <f>SUM([1]Ф.4.3.КФК1:Ф.4.3.КФК40!F69)</f>
        <v>0</v>
      </c>
      <c r="G69" s="48">
        <f>SUM([1]Ф.4.3.КФК1:Ф.4.3.КФК40!G69)</f>
        <v>0</v>
      </c>
      <c r="H69" s="48">
        <f>SUM([1]Ф.4.3.КФК1:Ф.4.3.КФК40!H69)</f>
        <v>0</v>
      </c>
      <c r="I69" s="48">
        <f>SUM([1]Ф.4.3.КФК1:Ф.4.3.КФК40!I69)</f>
        <v>0</v>
      </c>
      <c r="J69" s="48">
        <f>SUM([1]Ф.4.3.КФК1:Ф.4.3.КФК40!J69)</f>
        <v>0</v>
      </c>
      <c r="K69" s="48">
        <f>SUM([1]Ф.4.3.КФК1:Ф.4.3.КФК40!K69)</f>
        <v>0</v>
      </c>
      <c r="L69" s="48">
        <f>SUM([1]Ф.4.3.КФК1:Ф.4.3.КФК40!M69)</f>
        <v>0</v>
      </c>
      <c r="M69" s="48">
        <f>SUM([1]Ф.4.3.КФК1:Ф.4.3.КФК40!N69)</f>
        <v>0</v>
      </c>
    </row>
    <row r="70" spans="1:13" ht="13.2" thickTop="1" thickBot="1" x14ac:dyDescent="0.25">
      <c r="A70" s="63" t="s">
        <v>198</v>
      </c>
      <c r="B70" s="75">
        <v>3141</v>
      </c>
      <c r="C70" s="75">
        <v>480</v>
      </c>
      <c r="D70" s="48">
        <f>SUM([1]Ф.4.3.КФК1:Ф.4.3.КФК40!D70)</f>
        <v>0</v>
      </c>
      <c r="E70" s="48">
        <f>SUM([1]Ф.4.3.КФК1:Ф.4.3.КФК40!E70)</f>
        <v>0</v>
      </c>
      <c r="F70" s="48">
        <f>SUM([1]Ф.4.3.КФК1:Ф.4.3.КФК40!F70)</f>
        <v>0</v>
      </c>
      <c r="G70" s="48">
        <f>SUM([1]Ф.4.3.КФК1:Ф.4.3.КФК40!G70)</f>
        <v>0</v>
      </c>
      <c r="H70" s="48">
        <f>SUM([1]Ф.4.3.КФК1:Ф.4.3.КФК40!H70)</f>
        <v>0</v>
      </c>
      <c r="I70" s="48">
        <f>SUM([1]Ф.4.3.КФК1:Ф.4.3.КФК40!I70)</f>
        <v>0</v>
      </c>
      <c r="J70" s="48">
        <f>SUM([1]Ф.4.3.КФК1:Ф.4.3.КФК40!J70)</f>
        <v>0</v>
      </c>
      <c r="K70" s="48">
        <f>SUM([1]Ф.4.3.КФК1:Ф.4.3.КФК40!K70)</f>
        <v>0</v>
      </c>
      <c r="L70" s="48">
        <f>SUM([1]Ф.4.3.КФК1:Ф.4.3.КФК40!M70)</f>
        <v>0</v>
      </c>
      <c r="M70" s="48">
        <f>SUM([1]Ф.4.3.КФК1:Ф.4.3.КФК40!N70)</f>
        <v>0</v>
      </c>
    </row>
    <row r="71" spans="1:13" ht="13.8" customHeight="1" thickTop="1" thickBot="1" x14ac:dyDescent="0.25">
      <c r="A71" s="63" t="s">
        <v>233</v>
      </c>
      <c r="B71" s="75">
        <v>3142</v>
      </c>
      <c r="C71" s="75">
        <v>490</v>
      </c>
      <c r="D71" s="48">
        <v>0</v>
      </c>
      <c r="E71" s="48">
        <v>0</v>
      </c>
      <c r="F71" s="48">
        <f>SUM([1]Ф.4.3.КФК1:Ф.4.3.КФК40!F71)</f>
        <v>0</v>
      </c>
      <c r="G71" s="48">
        <f>SUM([1]Ф.4.3.КФК1:Ф.4.3.КФК40!G71)</f>
        <v>0</v>
      </c>
      <c r="H71" s="48">
        <f>SUM([1]Ф.4.3.КФК1:Ф.4.3.КФК40!H71)</f>
        <v>0</v>
      </c>
      <c r="I71" s="48">
        <f>SUM([1]Ф.4.3.КФК1:Ф.4.3.КФК40!I71)</f>
        <v>0</v>
      </c>
      <c r="J71" s="48">
        <f>SUM([1]Ф.4.3.КФК1:Ф.4.3.КФК40!J71)</f>
        <v>0</v>
      </c>
      <c r="K71" s="48">
        <f>SUM([1]Ф.4.3.КФК1:Ф.4.3.КФК40!K71)</f>
        <v>0</v>
      </c>
      <c r="L71" s="48">
        <f>SUM([1]Ф.4.3.КФК1:Ф.4.3.КФК40!M71)</f>
        <v>0</v>
      </c>
      <c r="M71" s="48">
        <f>SUM([1]Ф.4.3.КФК1:Ф.4.3.КФК40!N71)</f>
        <v>0</v>
      </c>
    </row>
    <row r="72" spans="1:13" ht="19.2" customHeight="1" thickTop="1" thickBot="1" x14ac:dyDescent="0.25">
      <c r="A72" s="63" t="s">
        <v>200</v>
      </c>
      <c r="B72" s="75">
        <v>3143</v>
      </c>
      <c r="C72" s="75">
        <v>500</v>
      </c>
      <c r="D72" s="48">
        <f>SUM([1]Ф.4.3.КФК1:Ф.4.3.КФК40!D72)</f>
        <v>0</v>
      </c>
      <c r="E72" s="48">
        <f>SUM([1]Ф.4.3.КФК1:Ф.4.3.КФК40!E72)</f>
        <v>0</v>
      </c>
      <c r="F72" s="48">
        <f>SUM([1]Ф.4.3.КФК1:Ф.4.3.КФК40!F72)</f>
        <v>0</v>
      </c>
      <c r="G72" s="48">
        <f>SUM([1]Ф.4.3.КФК1:Ф.4.3.КФК40!G72)</f>
        <v>0</v>
      </c>
      <c r="H72" s="48">
        <f>SUM([1]Ф.4.3.КФК1:Ф.4.3.КФК40!H72)</f>
        <v>0</v>
      </c>
      <c r="I72" s="48">
        <f>SUM([1]Ф.4.3.КФК1:Ф.4.3.КФК40!I72)</f>
        <v>0</v>
      </c>
      <c r="J72" s="48">
        <f>SUM([1]Ф.4.3.КФК1:Ф.4.3.КФК40!J72)</f>
        <v>0</v>
      </c>
      <c r="K72" s="48">
        <f>SUM([1]Ф.4.3.КФК1:Ф.4.3.КФК40!K72)</f>
        <v>0</v>
      </c>
      <c r="L72" s="48">
        <f>SUM([1]Ф.4.3.КФК1:Ф.4.3.КФК40!M72)</f>
        <v>0</v>
      </c>
      <c r="M72" s="48">
        <f>SUM([1]Ф.4.3.КФК1:Ф.4.3.КФК40!N72)</f>
        <v>0</v>
      </c>
    </row>
    <row r="73" spans="1:13" ht="11.4" thickTop="1" thickBot="1" x14ac:dyDescent="0.25">
      <c r="A73" s="26" t="s">
        <v>201</v>
      </c>
      <c r="B73" s="27">
        <v>3150</v>
      </c>
      <c r="C73" s="27">
        <v>510</v>
      </c>
      <c r="D73" s="48">
        <f>SUM([1]Ф.4.3.КФК1:Ф.4.3.КФК40!D73)</f>
        <v>0</v>
      </c>
      <c r="E73" s="48">
        <f>SUM([1]Ф.4.3.КФК1:Ф.4.3.КФК40!E73)</f>
        <v>0</v>
      </c>
      <c r="F73" s="48">
        <f>SUM([1]Ф.4.3.КФК1:Ф.4.3.КФК40!F73)</f>
        <v>0</v>
      </c>
      <c r="G73" s="48">
        <f>SUM([1]Ф.4.3.КФК1:Ф.4.3.КФК40!G73)</f>
        <v>0</v>
      </c>
      <c r="H73" s="48">
        <f>SUM([1]Ф.4.3.КФК1:Ф.4.3.КФК40!H73)</f>
        <v>0</v>
      </c>
      <c r="I73" s="48">
        <f>SUM([1]Ф.4.3.КФК1:Ф.4.3.КФК40!I73)</f>
        <v>0</v>
      </c>
      <c r="J73" s="48">
        <f>SUM([1]Ф.4.3.КФК1:Ф.4.3.КФК40!J73)</f>
        <v>0</v>
      </c>
      <c r="K73" s="48">
        <f>SUM([1]Ф.4.3.КФК1:Ф.4.3.КФК40!K73)</f>
        <v>0</v>
      </c>
      <c r="L73" s="48">
        <f>SUM([1]Ф.4.3.КФК1:Ф.4.3.КФК40!M73)</f>
        <v>0</v>
      </c>
      <c r="M73" s="48">
        <f>SUM([1]Ф.4.3.КФК1:Ф.4.3.КФК40!N73)</f>
        <v>0</v>
      </c>
    </row>
    <row r="74" spans="1:13" ht="11.4" thickTop="1" thickBot="1" x14ac:dyDescent="0.25">
      <c r="A74" s="26" t="s">
        <v>202</v>
      </c>
      <c r="B74" s="27">
        <v>3160</v>
      </c>
      <c r="C74" s="27">
        <v>520</v>
      </c>
      <c r="D74" s="48">
        <f>SUM([1]Ф.4.3.КФК1:Ф.4.3.КФК40!D74)</f>
        <v>0</v>
      </c>
      <c r="E74" s="48">
        <f>SUM([1]Ф.4.3.КФК1:Ф.4.3.КФК40!E74)</f>
        <v>0</v>
      </c>
      <c r="F74" s="48">
        <f>SUM([1]Ф.4.3.КФК1:Ф.4.3.КФК40!F74)</f>
        <v>0</v>
      </c>
      <c r="G74" s="48">
        <f>SUM([1]Ф.4.3.КФК1:Ф.4.3.КФК40!G74)</f>
        <v>0</v>
      </c>
      <c r="H74" s="48">
        <f>SUM([1]Ф.4.3.КФК1:Ф.4.3.КФК40!H74)</f>
        <v>0</v>
      </c>
      <c r="I74" s="48">
        <f>SUM([1]Ф.4.3.КФК1:Ф.4.3.КФК40!I74)</f>
        <v>0</v>
      </c>
      <c r="J74" s="48">
        <f>SUM([1]Ф.4.3.КФК1:Ф.4.3.КФК40!J74)</f>
        <v>0</v>
      </c>
      <c r="K74" s="48">
        <f>SUM([1]Ф.4.3.КФК1:Ф.4.3.КФК40!K74)</f>
        <v>0</v>
      </c>
      <c r="L74" s="48">
        <f>SUM([1]Ф.4.3.КФК1:Ф.4.3.КФК40!M74)</f>
        <v>0</v>
      </c>
      <c r="M74" s="48">
        <f>SUM([1]Ф.4.3.КФК1:Ф.4.3.КФК40!N74)</f>
        <v>0</v>
      </c>
    </row>
    <row r="75" spans="1:13" ht="11.4" thickTop="1" thickBot="1" x14ac:dyDescent="0.25">
      <c r="A75" s="33" t="s">
        <v>203</v>
      </c>
      <c r="B75" s="23">
        <v>3200</v>
      </c>
      <c r="C75" s="23">
        <v>530</v>
      </c>
      <c r="D75" s="48"/>
      <c r="E75" s="48">
        <f>SUM([1]Ф.4.3.КФК1:Ф.4.3.КФК40!E75)</f>
        <v>0</v>
      </c>
      <c r="F75" s="48">
        <f>SUM([1]Ф.4.3.КФК1:Ф.4.3.КФК40!F75)</f>
        <v>0</v>
      </c>
      <c r="G75" s="48">
        <f>SUM([1]Ф.4.3.КФК1:Ф.4.3.КФК40!G75)</f>
        <v>0</v>
      </c>
      <c r="H75" s="48">
        <f>SUM([1]Ф.4.3.КФК1:Ф.4.3.КФК40!H75)</f>
        <v>0</v>
      </c>
      <c r="I75" s="48">
        <f>SUM([1]Ф.4.3.КФК1:Ф.4.3.КФК40!I75)</f>
        <v>0</v>
      </c>
      <c r="J75" s="48">
        <f>SUM([1]Ф.4.3.КФК1:Ф.4.3.КФК40!J75)</f>
        <v>0</v>
      </c>
      <c r="K75" s="48">
        <f>SUM([1]Ф.4.3.КФК1:Ф.4.3.КФК40!K75)</f>
        <v>0</v>
      </c>
      <c r="L75" s="48">
        <f>SUM([1]Ф.4.3.КФК1:Ф.4.3.КФК40!M75)</f>
        <v>0</v>
      </c>
      <c r="M75" s="48">
        <f>SUM([1]Ф.4.3.КФК1:Ф.4.3.КФК40!N75)</f>
        <v>0</v>
      </c>
    </row>
    <row r="76" spans="1:13" ht="24" customHeight="1" thickTop="1" thickBot="1" x14ac:dyDescent="0.25">
      <c r="A76" s="31" t="s">
        <v>234</v>
      </c>
      <c r="B76" s="27">
        <v>3210</v>
      </c>
      <c r="C76" s="27">
        <v>540</v>
      </c>
      <c r="D76" s="48">
        <f>SUM([1]Ф.4.3.КФК1:Ф.4.3.КФК40!D76)</f>
        <v>0</v>
      </c>
      <c r="E76" s="48">
        <f>SUM([1]Ф.4.3.КФК1:Ф.4.3.КФК40!E76)</f>
        <v>0</v>
      </c>
      <c r="F76" s="48">
        <f>SUM([1]Ф.4.3.КФК1:Ф.4.3.КФК40!F76)</f>
        <v>0</v>
      </c>
      <c r="G76" s="48">
        <f>SUM([1]Ф.4.3.КФК1:Ф.4.3.КФК40!G76)</f>
        <v>0</v>
      </c>
      <c r="H76" s="48">
        <f>SUM([1]Ф.4.3.КФК1:Ф.4.3.КФК40!H76)</f>
        <v>0</v>
      </c>
      <c r="I76" s="48">
        <f>SUM([1]Ф.4.3.КФК1:Ф.4.3.КФК40!I76)</f>
        <v>0</v>
      </c>
      <c r="J76" s="48">
        <f>SUM([1]Ф.4.3.КФК1:Ф.4.3.КФК40!J76)</f>
        <v>0</v>
      </c>
      <c r="K76" s="48">
        <f>SUM([1]Ф.4.3.КФК1:Ф.4.3.КФК40!K76)</f>
        <v>0</v>
      </c>
      <c r="L76" s="48">
        <f>SUM([1]Ф.4.3.КФК1:Ф.4.3.КФК40!M76)</f>
        <v>0</v>
      </c>
      <c r="M76" s="48">
        <f>SUM([1]Ф.4.3.КФК1:Ф.4.3.КФК40!N76)</f>
        <v>0</v>
      </c>
    </row>
    <row r="77" spans="1:13" ht="19.8" customHeight="1" thickTop="1" thickBot="1" x14ac:dyDescent="0.25">
      <c r="A77" s="31" t="s">
        <v>205</v>
      </c>
      <c r="B77" s="27">
        <v>3220</v>
      </c>
      <c r="C77" s="27">
        <v>550</v>
      </c>
      <c r="D77" s="48"/>
      <c r="E77" s="48">
        <f>SUM([1]Ф.4.3.КФК1:Ф.4.3.КФК40!E77)</f>
        <v>0</v>
      </c>
      <c r="F77" s="48">
        <f>SUM([1]Ф.4.3.КФК1:Ф.4.3.КФК40!F77)</f>
        <v>0</v>
      </c>
      <c r="G77" s="48">
        <f>SUM([1]Ф.4.3.КФК1:Ф.4.3.КФК40!G77)</f>
        <v>0</v>
      </c>
      <c r="H77" s="48">
        <f>SUM([1]Ф.4.3.КФК1:Ф.4.3.КФК40!H77)</f>
        <v>0</v>
      </c>
      <c r="I77" s="48">
        <f>SUM([1]Ф.4.3.КФК1:Ф.4.3.КФК40!I77)</f>
        <v>0</v>
      </c>
      <c r="J77" s="48">
        <f>SUM([1]Ф.4.3.КФК1:Ф.4.3.КФК40!J77)</f>
        <v>0</v>
      </c>
      <c r="K77" s="48">
        <f>SUM([1]Ф.4.3.КФК1:Ф.4.3.КФК40!K77)</f>
        <v>0</v>
      </c>
      <c r="L77" s="48">
        <f>SUM([1]Ф.4.3.КФК1:Ф.4.3.КФК40!M77)</f>
        <v>0</v>
      </c>
      <c r="M77" s="48">
        <f>SUM([1]Ф.4.3.КФК1:Ф.4.3.КФК40!N77)</f>
        <v>0</v>
      </c>
    </row>
    <row r="78" spans="1:13" ht="28.2" customHeight="1" thickTop="1" thickBot="1" x14ac:dyDescent="0.25">
      <c r="A78" s="26" t="s">
        <v>206</v>
      </c>
      <c r="B78" s="27">
        <v>3230</v>
      </c>
      <c r="C78" s="27">
        <v>560</v>
      </c>
      <c r="D78" s="48">
        <f>SUM([1]Ф.4.3.КФК1:Ф.4.3.КФК40!D78)</f>
        <v>0</v>
      </c>
      <c r="E78" s="48">
        <f>SUM([1]Ф.4.3.КФК1:Ф.4.3.КФК40!E78)</f>
        <v>0</v>
      </c>
      <c r="F78" s="48">
        <f>SUM([1]Ф.4.3.КФК1:Ф.4.3.КФК40!F78)</f>
        <v>0</v>
      </c>
      <c r="G78" s="48">
        <f>SUM([1]Ф.4.3.КФК1:Ф.4.3.КФК40!G78)</f>
        <v>0</v>
      </c>
      <c r="H78" s="48">
        <f>SUM([1]Ф.4.3.КФК1:Ф.4.3.КФК40!H78)</f>
        <v>0</v>
      </c>
      <c r="I78" s="48">
        <f>SUM([1]Ф.4.3.КФК1:Ф.4.3.КФК40!I78)</f>
        <v>0</v>
      </c>
      <c r="J78" s="48">
        <f>SUM([1]Ф.4.3.КФК1:Ф.4.3.КФК40!J78)</f>
        <v>0</v>
      </c>
      <c r="K78" s="48">
        <f>SUM([1]Ф.4.3.КФК1:Ф.4.3.КФК40!K78)</f>
        <v>0</v>
      </c>
      <c r="L78" s="48">
        <f>SUM([1]Ф.4.3.КФК1:Ф.4.3.КФК40!M78)</f>
        <v>0</v>
      </c>
      <c r="M78" s="48">
        <f>SUM([1]Ф.4.3.КФК1:Ф.4.3.КФК40!N78)</f>
        <v>0</v>
      </c>
    </row>
    <row r="79" spans="1:13" ht="11.4" thickTop="1" thickBot="1" x14ac:dyDescent="0.25">
      <c r="A79" s="31" t="s">
        <v>207</v>
      </c>
      <c r="B79" s="27">
        <v>3240</v>
      </c>
      <c r="C79" s="27">
        <v>570</v>
      </c>
      <c r="D79" s="48">
        <f>SUM([1]Ф.4.3.КФК1:Ф.4.3.КФК40!D79)</f>
        <v>0</v>
      </c>
      <c r="E79" s="48">
        <f>SUM([1]Ф.4.3.КФК1:Ф.4.3.КФК40!E79)</f>
        <v>0</v>
      </c>
      <c r="F79" s="48">
        <f>SUM([1]Ф.4.3.КФК1:Ф.4.3.КФК40!F79)</f>
        <v>0</v>
      </c>
      <c r="G79" s="48">
        <f>SUM([1]Ф.4.3.КФК1:Ф.4.3.КФК40!G79)</f>
        <v>0</v>
      </c>
      <c r="H79" s="48">
        <f>SUM([1]Ф.4.3.КФК1:Ф.4.3.КФК40!H79)</f>
        <v>0</v>
      </c>
      <c r="I79" s="48">
        <f>SUM([1]Ф.4.3.КФК1:Ф.4.3.КФК40!I79)</f>
        <v>0</v>
      </c>
      <c r="J79" s="48">
        <f>SUM([1]Ф.4.3.КФК1:Ф.4.3.КФК40!J79)</f>
        <v>0</v>
      </c>
      <c r="K79" s="48">
        <f>SUM([1]Ф.4.3.КФК1:Ф.4.3.КФК40!K79)</f>
        <v>0</v>
      </c>
      <c r="L79" s="48">
        <f>SUM([1]Ф.4.3.КФК1:Ф.4.3.КФК40!M79)</f>
        <v>0</v>
      </c>
      <c r="M79" s="48">
        <f>SUM([1]Ф.4.3.КФК1:Ф.4.3.КФК40!N79)</f>
        <v>0</v>
      </c>
    </row>
    <row r="80" spans="1:13" ht="11.4" thickTop="1" thickBot="1" x14ac:dyDescent="0.25">
      <c r="A80" s="23" t="s">
        <v>116</v>
      </c>
      <c r="B80" s="23">
        <v>4100</v>
      </c>
      <c r="C80" s="23">
        <v>580</v>
      </c>
      <c r="D80" s="48">
        <f>SUM([1]Ф.4.3.КФК1:Ф.4.3.КФК40!D80)</f>
        <v>0</v>
      </c>
      <c r="E80" s="48">
        <f>SUM([1]Ф.4.3.КФК1:Ф.4.3.КФК40!E80)</f>
        <v>0</v>
      </c>
      <c r="F80" s="48">
        <f>SUM([1]Ф.4.3.КФК1:Ф.4.3.КФК40!F80)</f>
        <v>0</v>
      </c>
      <c r="G80" s="48">
        <f>SUM([1]Ф.4.3.КФК1:Ф.4.3.КФК40!G80)</f>
        <v>0</v>
      </c>
      <c r="H80" s="48">
        <f>SUM([1]Ф.4.3.КФК1:Ф.4.3.КФК40!H80)</f>
        <v>0</v>
      </c>
      <c r="I80" s="48">
        <f>SUM([1]Ф.4.3.КФК1:Ф.4.3.КФК40!I80)</f>
        <v>0</v>
      </c>
      <c r="J80" s="48">
        <f>SUM([1]Ф.4.3.КФК1:Ф.4.3.КФК40!J80)</f>
        <v>0</v>
      </c>
      <c r="K80" s="48">
        <f>SUM([1]Ф.4.3.КФК1:Ф.4.3.КФК40!K80)</f>
        <v>0</v>
      </c>
      <c r="L80" s="48">
        <f>SUM([1]Ф.4.3.КФК1:Ф.4.3.КФК40!M80)</f>
        <v>0</v>
      </c>
      <c r="M80" s="48">
        <f>SUM([1]Ф.4.3.КФК1:Ф.4.3.КФК40!N80)</f>
        <v>0</v>
      </c>
    </row>
    <row r="81" spans="1:13" ht="11.4" thickTop="1" thickBot="1" x14ac:dyDescent="0.25">
      <c r="A81" s="26" t="s">
        <v>235</v>
      </c>
      <c r="B81" s="27">
        <v>4110</v>
      </c>
      <c r="C81" s="27">
        <v>590</v>
      </c>
      <c r="D81" s="48">
        <f>SUM([1]Ф.4.3.КФК1:Ф.4.3.КФК40!D81)</f>
        <v>0</v>
      </c>
      <c r="E81" s="48">
        <f>SUM([1]Ф.4.3.КФК1:Ф.4.3.КФК40!E81)</f>
        <v>0</v>
      </c>
      <c r="F81" s="48">
        <f>SUM([1]Ф.4.3.КФК1:Ф.4.3.КФК40!F81)</f>
        <v>0</v>
      </c>
      <c r="G81" s="48">
        <f>SUM([1]Ф.4.3.КФК1:Ф.4.3.КФК40!G81)</f>
        <v>0</v>
      </c>
      <c r="H81" s="48">
        <f>SUM([1]Ф.4.3.КФК1:Ф.4.3.КФК40!H81)</f>
        <v>0</v>
      </c>
      <c r="I81" s="48">
        <f>SUM([1]Ф.4.3.КФК1:Ф.4.3.КФК40!I81)</f>
        <v>0</v>
      </c>
      <c r="J81" s="48">
        <f>SUM([1]Ф.4.3.КФК1:Ф.4.3.КФК40!J81)</f>
        <v>0</v>
      </c>
      <c r="K81" s="48">
        <f>SUM([1]Ф.4.3.КФК1:Ф.4.3.КФК40!K81)</f>
        <v>0</v>
      </c>
      <c r="L81" s="48">
        <f>SUM([1]Ф.4.3.КФК1:Ф.4.3.КФК40!M81)</f>
        <v>0</v>
      </c>
      <c r="M81" s="48">
        <f>SUM([1]Ф.4.3.КФК1:Ф.4.3.КФК40!N81)</f>
        <v>0</v>
      </c>
    </row>
    <row r="82" spans="1:13" ht="19.2" customHeight="1" thickTop="1" thickBot="1" x14ac:dyDescent="0.25">
      <c r="A82" s="29" t="s">
        <v>236</v>
      </c>
      <c r="B82" s="75">
        <v>4111</v>
      </c>
      <c r="C82" s="75">
        <v>600</v>
      </c>
      <c r="D82" s="48">
        <f>SUM([1]Ф.4.3.КФК1:Ф.4.3.КФК40!D82)</f>
        <v>0</v>
      </c>
      <c r="E82" s="48">
        <f>SUM([1]Ф.4.3.КФК1:Ф.4.3.КФК40!E82)</f>
        <v>0</v>
      </c>
      <c r="F82" s="48">
        <f>SUM([1]Ф.4.3.КФК1:Ф.4.3.КФК40!F82)</f>
        <v>0</v>
      </c>
      <c r="G82" s="48">
        <f>SUM([1]Ф.4.3.КФК1:Ф.4.3.КФК40!G82)</f>
        <v>0</v>
      </c>
      <c r="H82" s="48">
        <f>SUM([1]Ф.4.3.КФК1:Ф.4.3.КФК40!H82)</f>
        <v>0</v>
      </c>
      <c r="I82" s="48">
        <f>SUM([1]Ф.4.3.КФК1:Ф.4.3.КФК40!I82)</f>
        <v>0</v>
      </c>
      <c r="J82" s="48">
        <f>SUM([1]Ф.4.3.КФК1:Ф.4.3.КФК40!J82)</f>
        <v>0</v>
      </c>
      <c r="K82" s="48">
        <f>SUM([1]Ф.4.3.КФК1:Ф.4.3.КФК40!K82)</f>
        <v>0</v>
      </c>
      <c r="L82" s="48">
        <f>SUM([1]Ф.4.3.КФК1:Ф.4.3.КФК40!M82)</f>
        <v>0</v>
      </c>
      <c r="M82" s="48">
        <f>SUM([1]Ф.4.3.КФК1:Ф.4.3.КФК40!N82)</f>
        <v>0</v>
      </c>
    </row>
    <row r="83" spans="1:13" ht="17.399999999999999" customHeight="1" thickTop="1" thickBot="1" x14ac:dyDescent="0.25">
      <c r="A83" s="29" t="s">
        <v>237</v>
      </c>
      <c r="B83" s="75">
        <v>4112</v>
      </c>
      <c r="C83" s="75">
        <v>610</v>
      </c>
      <c r="D83" s="48">
        <f>SUM([1]Ф.4.3.КФК1:Ф.4.3.КФК40!D83)</f>
        <v>0</v>
      </c>
      <c r="E83" s="48">
        <f>SUM([1]Ф.4.3.КФК1:Ф.4.3.КФК40!E83)</f>
        <v>0</v>
      </c>
      <c r="F83" s="48">
        <f>SUM([1]Ф.4.3.КФК1:Ф.4.3.КФК40!F83)</f>
        <v>0</v>
      </c>
      <c r="G83" s="48">
        <f>SUM([1]Ф.4.3.КФК1:Ф.4.3.КФК40!G83)</f>
        <v>0</v>
      </c>
      <c r="H83" s="48">
        <f>SUM([1]Ф.4.3.КФК1:Ф.4.3.КФК40!H83)</f>
        <v>0</v>
      </c>
      <c r="I83" s="48">
        <f>SUM([1]Ф.4.3.КФК1:Ф.4.3.КФК40!I83)</f>
        <v>0</v>
      </c>
      <c r="J83" s="48">
        <f>SUM([1]Ф.4.3.КФК1:Ф.4.3.КФК40!J83)</f>
        <v>0</v>
      </c>
      <c r="K83" s="48">
        <f>SUM([1]Ф.4.3.КФК1:Ф.4.3.КФК40!K83)</f>
        <v>0</v>
      </c>
      <c r="L83" s="48">
        <f>SUM([1]Ф.4.3.КФК1:Ф.4.3.КФК40!M83)</f>
        <v>0</v>
      </c>
      <c r="M83" s="48">
        <f>SUM([1]Ф.4.3.КФК1:Ф.4.3.КФК40!N83)</f>
        <v>0</v>
      </c>
    </row>
    <row r="84" spans="1:13" ht="15" customHeight="1" thickTop="1" thickBot="1" x14ac:dyDescent="0.25">
      <c r="A84" s="64" t="s">
        <v>238</v>
      </c>
      <c r="B84" s="75">
        <v>4113</v>
      </c>
      <c r="C84" s="75">
        <v>620</v>
      </c>
      <c r="D84" s="48">
        <f>SUM([1]Ф.4.3.КФК1:Ф.4.3.КФК40!D84)</f>
        <v>0</v>
      </c>
      <c r="E84" s="48">
        <f>SUM([1]Ф.4.3.КФК1:Ф.4.3.КФК40!E84)</f>
        <v>0</v>
      </c>
      <c r="F84" s="48">
        <f>SUM([1]Ф.4.3.КФК1:Ф.4.3.КФК40!F84)</f>
        <v>0</v>
      </c>
      <c r="G84" s="48">
        <f>SUM([1]Ф.4.3.КФК1:Ф.4.3.КФК40!G84)</f>
        <v>0</v>
      </c>
      <c r="H84" s="48">
        <f>SUM([1]Ф.4.3.КФК1:Ф.4.3.КФК40!H84)</f>
        <v>0</v>
      </c>
      <c r="I84" s="48">
        <f>SUM([1]Ф.4.3.КФК1:Ф.4.3.КФК40!I84)</f>
        <v>0</v>
      </c>
      <c r="J84" s="48">
        <f>SUM([1]Ф.4.3.КФК1:Ф.4.3.КФК40!J84)</f>
        <v>0</v>
      </c>
      <c r="K84" s="48">
        <f>SUM([1]Ф.4.3.КФК1:Ф.4.3.КФК40!K84)</f>
        <v>0</v>
      </c>
      <c r="L84" s="48">
        <f>SUM([1]Ф.4.3.КФК1:Ф.4.3.КФК40!M84)</f>
        <v>0</v>
      </c>
      <c r="M84" s="48">
        <f>SUM([1]Ф.4.3.КФК1:Ф.4.3.КФК40!N84)</f>
        <v>0</v>
      </c>
    </row>
    <row r="85" spans="1:13" ht="11.4" thickTop="1" thickBot="1" x14ac:dyDescent="0.25">
      <c r="A85" s="23" t="s">
        <v>117</v>
      </c>
      <c r="B85" s="23">
        <v>4200</v>
      </c>
      <c r="C85" s="23">
        <v>630</v>
      </c>
      <c r="D85" s="48">
        <f>SUM([1]Ф.4.3.КФК1:Ф.4.3.КФК40!D85)</f>
        <v>0</v>
      </c>
      <c r="E85" s="48">
        <f>SUM([1]Ф.4.3.КФК1:Ф.4.3.КФК40!E85)</f>
        <v>0</v>
      </c>
      <c r="F85" s="48">
        <f>SUM([1]Ф.4.3.КФК1:Ф.4.3.КФК40!F85)</f>
        <v>0</v>
      </c>
      <c r="G85" s="48">
        <f>SUM([1]Ф.4.3.КФК1:Ф.4.3.КФК40!G85)</f>
        <v>0</v>
      </c>
      <c r="H85" s="48">
        <f>SUM([1]Ф.4.3.КФК1:Ф.4.3.КФК40!H85)</f>
        <v>0</v>
      </c>
      <c r="I85" s="48">
        <f>SUM([1]Ф.4.3.КФК1:Ф.4.3.КФК40!I85)</f>
        <v>0</v>
      </c>
      <c r="J85" s="48">
        <f>SUM([1]Ф.4.3.КФК1:Ф.4.3.КФК40!J85)</f>
        <v>0</v>
      </c>
      <c r="K85" s="48">
        <f>SUM([1]Ф.4.3.КФК1:Ф.4.3.КФК40!K85)</f>
        <v>0</v>
      </c>
      <c r="L85" s="48">
        <f>SUM([1]Ф.4.3.КФК1:Ф.4.3.КФК40!M85)</f>
        <v>0</v>
      </c>
      <c r="M85" s="48">
        <f>SUM([1]Ф.4.3.КФК1:Ф.4.3.КФК40!N85)</f>
        <v>0</v>
      </c>
    </row>
    <row r="86" spans="1:13" ht="11.4" thickTop="1" thickBot="1" x14ac:dyDescent="0.25">
      <c r="A86" s="26" t="s">
        <v>239</v>
      </c>
      <c r="B86" s="27">
        <v>4210</v>
      </c>
      <c r="C86" s="27">
        <v>640</v>
      </c>
      <c r="D86" s="48">
        <f>SUM([1]Ф.4.3.КФК1:Ф.4.3.КФК40!D86)</f>
        <v>0</v>
      </c>
      <c r="E86" s="48">
        <f>SUM([1]Ф.4.3.КФК1:Ф.4.3.КФК40!E86)</f>
        <v>0</v>
      </c>
      <c r="F86" s="48">
        <f>SUM([1]Ф.4.3.КФК1:Ф.4.3.КФК40!F86)</f>
        <v>0</v>
      </c>
      <c r="G86" s="48">
        <f>SUM([1]Ф.4.3.КФК1:Ф.4.3.КФК40!G86)</f>
        <v>0</v>
      </c>
      <c r="H86" s="48">
        <f>SUM([1]Ф.4.3.КФК1:Ф.4.3.КФК40!H86)</f>
        <v>0</v>
      </c>
      <c r="I86" s="48">
        <f>SUM([1]Ф.4.3.КФК1:Ф.4.3.КФК40!I86)</f>
        <v>0</v>
      </c>
      <c r="J86" s="48">
        <f>SUM([1]Ф.4.3.КФК1:Ф.4.3.КФК40!J86)</f>
        <v>0</v>
      </c>
      <c r="K86" s="48">
        <f>SUM([1]Ф.4.3.КФК1:Ф.4.3.КФК40!K86)</f>
        <v>0</v>
      </c>
      <c r="L86" s="48">
        <f>SUM([1]Ф.4.3.КФК1:Ф.4.3.КФК40!M86)</f>
        <v>0</v>
      </c>
      <c r="M86" s="48">
        <f>SUM([1]Ф.4.3.КФК1:Ф.4.3.КФК40!N86)</f>
        <v>0</v>
      </c>
    </row>
    <row r="87" spans="1:13" ht="11.4" thickTop="1" thickBot="1" x14ac:dyDescent="0.25">
      <c r="A87" s="33" t="s">
        <v>247</v>
      </c>
      <c r="B87" s="27">
        <v>5000</v>
      </c>
      <c r="C87" s="27">
        <v>640</v>
      </c>
      <c r="D87" s="48"/>
      <c r="E87" s="48">
        <v>7143430</v>
      </c>
      <c r="F87" s="48"/>
      <c r="G87" s="48"/>
      <c r="H87" s="48"/>
      <c r="I87" s="48"/>
      <c r="J87" s="48"/>
      <c r="K87" s="48"/>
      <c r="L87" s="48"/>
      <c r="M87" s="48"/>
    </row>
    <row r="88" spans="1:13" ht="10.8" thickTop="1" x14ac:dyDescent="0.2">
      <c r="A88" s="69"/>
      <c r="B88" s="66"/>
      <c r="C88" s="67"/>
      <c r="D88" s="68"/>
      <c r="E88" s="70"/>
      <c r="F88" s="70"/>
      <c r="G88" s="68"/>
      <c r="H88" s="68"/>
      <c r="I88" s="68"/>
      <c r="J88" s="68"/>
      <c r="K88" s="68"/>
      <c r="L88" s="68"/>
      <c r="M88" s="41"/>
    </row>
    <row r="89" spans="1:13" ht="13.8" x14ac:dyDescent="0.25">
      <c r="A89" s="54" t="s">
        <v>344</v>
      </c>
      <c r="B89" s="347"/>
      <c r="C89" s="347"/>
      <c r="D89" s="347"/>
      <c r="E89" s="55"/>
      <c r="F89" s="55"/>
      <c r="G89" s="346" t="s">
        <v>345</v>
      </c>
      <c r="H89" s="346"/>
      <c r="I89" s="346"/>
      <c r="J89" s="55"/>
      <c r="K89" s="55"/>
      <c r="L89" s="55"/>
      <c r="M89" s="55"/>
    </row>
    <row r="90" spans="1:13" ht="13.8" x14ac:dyDescent="0.25">
      <c r="A90" s="55"/>
      <c r="B90" s="342" t="s">
        <v>208</v>
      </c>
      <c r="C90" s="342"/>
      <c r="D90" s="342"/>
      <c r="E90" s="55"/>
      <c r="F90" s="55"/>
      <c r="G90" s="343"/>
      <c r="H90" s="343"/>
      <c r="I90" s="39"/>
      <c r="J90" s="55"/>
      <c r="K90" s="55"/>
      <c r="L90" s="55"/>
      <c r="M90" s="55"/>
    </row>
    <row r="91" spans="1:13" ht="13.8" x14ac:dyDescent="0.25">
      <c r="A91" s="54" t="s">
        <v>354</v>
      </c>
      <c r="B91" s="347"/>
      <c r="C91" s="347"/>
      <c r="D91" s="347"/>
      <c r="E91" s="55"/>
      <c r="F91" s="55"/>
      <c r="G91" s="346" t="s">
        <v>346</v>
      </c>
      <c r="H91" s="346"/>
      <c r="I91" s="346"/>
      <c r="J91" s="55"/>
      <c r="K91" s="55"/>
      <c r="L91" s="55"/>
      <c r="M91" s="55"/>
    </row>
    <row r="92" spans="1:13" ht="13.8" x14ac:dyDescent="0.25">
      <c r="A92" s="55"/>
      <c r="B92" s="342" t="s">
        <v>208</v>
      </c>
      <c r="C92" s="342"/>
      <c r="D92" s="342"/>
      <c r="E92" s="55"/>
      <c r="F92" s="55"/>
      <c r="G92" s="343"/>
      <c r="H92" s="343"/>
      <c r="I92" s="39"/>
      <c r="J92" s="55"/>
      <c r="K92" s="55"/>
      <c r="L92" s="55"/>
      <c r="M92" s="55"/>
    </row>
    <row r="93" spans="1:13" ht="13.8" x14ac:dyDescent="0.25">
      <c r="A93" s="132" t="s">
        <v>393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</row>
    <row r="94" spans="1:13" x14ac:dyDescent="0.2">
      <c r="A94" s="41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K19:K20"/>
    <mergeCell ref="L19:L20"/>
    <mergeCell ref="A18:A20"/>
    <mergeCell ref="B18:B20"/>
    <mergeCell ref="C18:C20"/>
    <mergeCell ref="D18:D20"/>
    <mergeCell ref="E18:E20"/>
    <mergeCell ref="F18:G18"/>
    <mergeCell ref="B92:D92"/>
    <mergeCell ref="G92:H92"/>
    <mergeCell ref="M19:M20"/>
    <mergeCell ref="B89:D89"/>
    <mergeCell ref="G89:I89"/>
    <mergeCell ref="B90:D90"/>
    <mergeCell ref="G90:H90"/>
    <mergeCell ref="B91:D91"/>
    <mergeCell ref="G91:I91"/>
    <mergeCell ref="H18:H20"/>
    <mergeCell ref="I18:I20"/>
    <mergeCell ref="J18:K18"/>
    <mergeCell ref="L18:M18"/>
    <mergeCell ref="F19:F20"/>
    <mergeCell ref="G19:G20"/>
    <mergeCell ref="J19:J2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topLeftCell="A61" zoomScaleNormal="100" workbookViewId="0">
      <selection activeCell="A89" sqref="A89"/>
    </sheetView>
  </sheetViews>
  <sheetFormatPr defaultRowHeight="10.199999999999999" x14ac:dyDescent="0.2"/>
  <cols>
    <col min="1" max="1" width="56.5703125" customWidth="1"/>
    <col min="2" max="2" width="10.140625" customWidth="1"/>
    <col min="3" max="3" width="8.85546875" bestFit="1" customWidth="1"/>
    <col min="4" max="4" width="12.5703125" customWidth="1"/>
    <col min="5" max="5" width="15.140625" customWidth="1"/>
    <col min="6" max="6" width="15.85546875" customWidth="1"/>
    <col min="7" max="7" width="14.140625" customWidth="1"/>
    <col min="8" max="8" width="11.85546875" customWidth="1"/>
    <col min="9" max="9" width="15" customWidth="1"/>
    <col min="10" max="10" width="11.28515625" bestFit="1" customWidth="1"/>
    <col min="11" max="11" width="14.7109375" customWidth="1"/>
    <col min="12" max="12" width="17.140625" customWidth="1"/>
    <col min="13" max="13" width="21" customWidth="1"/>
  </cols>
  <sheetData>
    <row r="1" spans="1:13" ht="13.8" x14ac:dyDescent="0.25">
      <c r="A1" s="1"/>
      <c r="B1" s="1"/>
      <c r="C1" s="1"/>
      <c r="D1" s="1"/>
      <c r="E1" s="1"/>
      <c r="F1" s="1"/>
      <c r="G1" s="1"/>
      <c r="H1" s="1"/>
      <c r="I1" s="1"/>
      <c r="J1" s="432" t="s">
        <v>125</v>
      </c>
      <c r="K1" s="432"/>
      <c r="L1" s="432"/>
      <c r="M1" s="432"/>
    </row>
    <row r="2" spans="1:13" ht="13.8" x14ac:dyDescent="0.25">
      <c r="A2" s="1"/>
      <c r="B2" s="1"/>
      <c r="C2" s="1"/>
      <c r="D2" s="1"/>
      <c r="E2" s="1"/>
      <c r="F2" s="1"/>
      <c r="G2" s="1"/>
      <c r="H2" s="1"/>
      <c r="I2" s="1"/>
      <c r="J2" s="432"/>
      <c r="K2" s="432"/>
      <c r="L2" s="432"/>
      <c r="M2" s="432"/>
    </row>
    <row r="3" spans="1:13" ht="13.8" x14ac:dyDescent="0.25">
      <c r="A3" s="1"/>
      <c r="B3" s="1"/>
      <c r="C3" s="1"/>
      <c r="D3" s="1"/>
      <c r="E3" s="1"/>
      <c r="F3" s="1"/>
      <c r="G3" s="1"/>
      <c r="H3" s="1"/>
      <c r="I3" s="1"/>
      <c r="J3" s="432"/>
      <c r="K3" s="432"/>
      <c r="L3" s="432"/>
      <c r="M3" s="432"/>
    </row>
    <row r="4" spans="1:13" ht="13.8" x14ac:dyDescent="0.25">
      <c r="A4" s="433" t="s">
        <v>126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1:13" ht="13.8" x14ac:dyDescent="0.25">
      <c r="A5" s="356" t="str">
        <f>IF([1]ЗАПОЛНИТЬ!$F$7=1,CONCATENATE([1]шапки!A6),CONCATENATE([1]шапки!A6,[1]шапки!C6))</f>
        <v xml:space="preserve">про заборгованість за бюджетними коштами (форма   № 7д, </v>
      </c>
      <c r="B5" s="356"/>
      <c r="C5" s="356"/>
      <c r="D5" s="356"/>
      <c r="E5" s="356"/>
      <c r="F5" s="356"/>
      <c r="G5" s="356"/>
      <c r="H5" s="2" t="str">
        <f>IF([1]ЗАПОЛНИТЬ!$F$7=1,[1]шапки!C6,[1]шапки!D6)</f>
        <v xml:space="preserve">   №7м)</v>
      </c>
      <c r="I5" s="3" t="str">
        <f>IF([1]ЗАПОЛНИТЬ!$F$7=1,[1]шапки!D6,"")</f>
        <v/>
      </c>
      <c r="J5" s="1"/>
      <c r="K5" s="1"/>
      <c r="L5" s="3"/>
      <c r="M5" s="3"/>
    </row>
    <row r="6" spans="1:13" ht="13.8" x14ac:dyDescent="0.25">
      <c r="A6" s="433" t="s">
        <v>383</v>
      </c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</row>
    <row r="7" spans="1:1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 t="s">
        <v>127</v>
      </c>
    </row>
    <row r="9" spans="1:13" ht="12" x14ac:dyDescent="0.25">
      <c r="A9" s="6" t="s">
        <v>4</v>
      </c>
      <c r="B9" s="434" t="s">
        <v>333</v>
      </c>
      <c r="C9" s="434"/>
      <c r="D9" s="434"/>
      <c r="E9" s="434"/>
      <c r="F9" s="434"/>
      <c r="G9" s="434"/>
      <c r="H9" s="434"/>
      <c r="I9" s="434"/>
      <c r="J9" s="434"/>
      <c r="K9" s="7" t="s">
        <v>5</v>
      </c>
      <c r="L9" s="4"/>
      <c r="M9" s="8" t="s">
        <v>6</v>
      </c>
    </row>
    <row r="10" spans="1:13" ht="24" x14ac:dyDescent="0.25">
      <c r="A10" s="9" t="s">
        <v>7</v>
      </c>
      <c r="B10" s="435" t="s">
        <v>334</v>
      </c>
      <c r="C10" s="435"/>
      <c r="D10" s="435"/>
      <c r="E10" s="435"/>
      <c r="F10" s="435"/>
      <c r="G10" s="435"/>
      <c r="H10" s="435"/>
      <c r="I10" s="435"/>
      <c r="J10" s="435"/>
      <c r="K10" s="7" t="s">
        <v>347</v>
      </c>
      <c r="L10" s="4"/>
      <c r="M10" s="8" t="s">
        <v>348</v>
      </c>
    </row>
    <row r="11" spans="1:13" ht="12" x14ac:dyDescent="0.25">
      <c r="A11" s="9" t="s">
        <v>8</v>
      </c>
      <c r="B11" s="436" t="s">
        <v>9</v>
      </c>
      <c r="C11" s="436"/>
      <c r="D11" s="436"/>
      <c r="E11" s="436"/>
      <c r="F11" s="436"/>
      <c r="G11" s="436"/>
      <c r="H11" s="436"/>
      <c r="I11" s="436"/>
      <c r="J11" s="436"/>
      <c r="K11" s="7" t="s">
        <v>10</v>
      </c>
      <c r="L11" s="4"/>
      <c r="M11" s="8">
        <v>420</v>
      </c>
    </row>
    <row r="12" spans="1:13" x14ac:dyDescent="0.2">
      <c r="A12" s="428" t="s">
        <v>128</v>
      </c>
      <c r="B12" s="428"/>
      <c r="C12" s="428"/>
      <c r="D12" s="428"/>
      <c r="E12" s="10" t="s">
        <v>335</v>
      </c>
      <c r="F12" s="437"/>
      <c r="G12" s="437"/>
      <c r="H12" s="437"/>
      <c r="I12" s="437"/>
      <c r="J12" s="437"/>
      <c r="K12" s="437"/>
      <c r="L12" s="437"/>
      <c r="M12" s="4"/>
    </row>
    <row r="13" spans="1:13" ht="16.2" x14ac:dyDescent="0.35">
      <c r="A13" s="428" t="s">
        <v>129</v>
      </c>
      <c r="B13" s="428"/>
      <c r="C13" s="428"/>
      <c r="D13" s="428"/>
      <c r="E13" s="11"/>
      <c r="F13" s="438"/>
      <c r="G13" s="438"/>
      <c r="H13" s="438"/>
      <c r="I13" s="438"/>
      <c r="J13" s="438"/>
      <c r="K13" s="438"/>
      <c r="L13" s="438"/>
      <c r="M13" s="4"/>
    </row>
    <row r="14" spans="1:13" x14ac:dyDescent="0.2">
      <c r="A14" s="428" t="s">
        <v>130</v>
      </c>
      <c r="B14" s="428"/>
      <c r="C14" s="428"/>
      <c r="D14" s="428"/>
      <c r="E14" s="12" t="s">
        <v>131</v>
      </c>
      <c r="F14" s="431" t="s">
        <v>336</v>
      </c>
      <c r="G14" s="431"/>
      <c r="H14" s="431"/>
      <c r="I14" s="431"/>
      <c r="J14" s="431"/>
      <c r="K14" s="431"/>
      <c r="L14" s="431"/>
      <c r="M14" s="4"/>
    </row>
    <row r="15" spans="1:13" ht="22.2" customHeight="1" x14ac:dyDescent="0.35">
      <c r="A15" s="428" t="s">
        <v>261</v>
      </c>
      <c r="B15" s="428"/>
      <c r="C15" s="428"/>
      <c r="D15" s="428"/>
      <c r="E15" s="13"/>
      <c r="F15" s="349"/>
      <c r="G15" s="349"/>
      <c r="H15" s="349"/>
      <c r="I15" s="349"/>
      <c r="J15" s="349"/>
      <c r="K15" s="349"/>
      <c r="L15" s="349"/>
      <c r="M15" s="4"/>
    </row>
    <row r="16" spans="1:13" x14ac:dyDescent="0.2">
      <c r="A16" s="14" t="s">
        <v>355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15" t="s">
        <v>132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0.8" thickBot="1" x14ac:dyDescent="0.25">
      <c r="A18" s="429" t="s">
        <v>133</v>
      </c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"/>
    </row>
    <row r="19" spans="1:13" ht="15.6" customHeight="1" thickTop="1" thickBot="1" x14ac:dyDescent="0.25">
      <c r="A19" s="351" t="s">
        <v>134</v>
      </c>
      <c r="B19" s="351" t="s">
        <v>135</v>
      </c>
      <c r="C19" s="351" t="s">
        <v>17</v>
      </c>
      <c r="D19" s="351" t="s">
        <v>136</v>
      </c>
      <c r="E19" s="351"/>
      <c r="F19" s="351"/>
      <c r="G19" s="351"/>
      <c r="H19" s="351" t="s">
        <v>137</v>
      </c>
      <c r="I19" s="351"/>
      <c r="J19" s="351"/>
      <c r="K19" s="351"/>
      <c r="L19" s="351"/>
      <c r="M19" s="351" t="s">
        <v>138</v>
      </c>
    </row>
    <row r="20" spans="1:13" ht="20.399999999999999" customHeight="1" thickTop="1" thickBot="1" x14ac:dyDescent="0.25">
      <c r="A20" s="351"/>
      <c r="B20" s="351"/>
      <c r="C20" s="351"/>
      <c r="D20" s="351" t="s">
        <v>139</v>
      </c>
      <c r="E20" s="351" t="s">
        <v>140</v>
      </c>
      <c r="F20" s="351"/>
      <c r="G20" s="351" t="s">
        <v>141</v>
      </c>
      <c r="H20" s="351" t="s">
        <v>142</v>
      </c>
      <c r="I20" s="351" t="s">
        <v>140</v>
      </c>
      <c r="J20" s="351"/>
      <c r="K20" s="351"/>
      <c r="L20" s="351" t="s">
        <v>141</v>
      </c>
      <c r="M20" s="351"/>
    </row>
    <row r="21" spans="1:13" ht="11.4" thickTop="1" thickBot="1" x14ac:dyDescent="0.25">
      <c r="A21" s="351"/>
      <c r="B21" s="351"/>
      <c r="C21" s="351"/>
      <c r="D21" s="351"/>
      <c r="E21" s="351" t="s">
        <v>143</v>
      </c>
      <c r="F21" s="351" t="s">
        <v>144</v>
      </c>
      <c r="G21" s="351"/>
      <c r="H21" s="351"/>
      <c r="I21" s="351" t="s">
        <v>143</v>
      </c>
      <c r="J21" s="430" t="s">
        <v>145</v>
      </c>
      <c r="K21" s="430"/>
      <c r="L21" s="351"/>
      <c r="M21" s="351"/>
    </row>
    <row r="22" spans="1:13" ht="11.4" thickTop="1" thickBot="1" x14ac:dyDescent="0.25">
      <c r="A22" s="351"/>
      <c r="B22" s="351"/>
      <c r="C22" s="351"/>
      <c r="D22" s="351"/>
      <c r="E22" s="351"/>
      <c r="F22" s="351"/>
      <c r="G22" s="351"/>
      <c r="H22" s="351"/>
      <c r="I22" s="351"/>
      <c r="J22" s="351" t="s">
        <v>146</v>
      </c>
      <c r="K22" s="351" t="s">
        <v>147</v>
      </c>
      <c r="L22" s="351"/>
      <c r="M22" s="351"/>
    </row>
    <row r="23" spans="1:13" ht="11.4" thickTop="1" thickBot="1" x14ac:dyDescent="0.25">
      <c r="A23" s="351"/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</row>
    <row r="24" spans="1:13" ht="11.4" thickTop="1" thickBot="1" x14ac:dyDescent="0.25">
      <c r="A24" s="351"/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</row>
    <row r="25" spans="1:13" ht="11.4" thickTop="1" thickBot="1" x14ac:dyDescent="0.25">
      <c r="A25" s="16">
        <v>1</v>
      </c>
      <c r="B25" s="16">
        <v>2</v>
      </c>
      <c r="C25" s="16">
        <v>3</v>
      </c>
      <c r="D25" s="16">
        <v>4</v>
      </c>
      <c r="E25" s="16">
        <v>5</v>
      </c>
      <c r="F25" s="16">
        <v>6</v>
      </c>
      <c r="G25" s="16">
        <v>7</v>
      </c>
      <c r="H25" s="16">
        <v>8</v>
      </c>
      <c r="I25" s="16">
        <v>9</v>
      </c>
      <c r="J25" s="16">
        <v>10</v>
      </c>
      <c r="K25" s="16">
        <v>11</v>
      </c>
      <c r="L25" s="16">
        <v>12</v>
      </c>
      <c r="M25" s="16">
        <v>13</v>
      </c>
    </row>
    <row r="26" spans="1:13" ht="12.6" thickTop="1" thickBot="1" x14ac:dyDescent="0.25">
      <c r="A26" s="17" t="s">
        <v>148</v>
      </c>
      <c r="B26" s="17" t="s">
        <v>149</v>
      </c>
      <c r="C26" s="18" t="s">
        <v>150</v>
      </c>
      <c r="D26" s="19">
        <f>SUM('[1]Ф.7(ЗФ).1:Ф.7(ЗФ).50'!D26)</f>
        <v>0</v>
      </c>
      <c r="E26" s="19">
        <f>SUM('[1]Ф.7(ЗФ).1:Ф.7(ЗФ).50'!E26)</f>
        <v>0</v>
      </c>
      <c r="F26" s="19">
        <f>SUM('[1]Ф.7(ЗФ).1:Ф.7(ЗФ).50'!F26)</f>
        <v>0</v>
      </c>
      <c r="G26" s="19">
        <f>SUM('[1]Ф.7(ЗФ).1:Ф.7(ЗФ).50'!G26)</f>
        <v>0</v>
      </c>
      <c r="H26" s="19">
        <f>SUM('[1]Ф.7(ЗФ).1:Ф.7(ЗФ).50'!H26)</f>
        <v>0</v>
      </c>
      <c r="I26" s="19">
        <f>SUM('[1]Ф.7(ЗФ).1:Ф.7(ЗФ).50'!I26)</f>
        <v>0</v>
      </c>
      <c r="J26" s="19">
        <f>SUM('[1]Ф.7(ЗФ).1:Ф.7(ЗФ).50'!J26)</f>
        <v>0</v>
      </c>
      <c r="K26" s="20" t="s">
        <v>149</v>
      </c>
      <c r="L26" s="19">
        <f>SUM('[1]Ф.7(ЗФ).1:Ф.7(ЗФ).50'!L26)</f>
        <v>0</v>
      </c>
      <c r="M26" s="21" t="s">
        <v>149</v>
      </c>
    </row>
    <row r="27" spans="1:13" ht="14.4" thickTop="1" thickBot="1" x14ac:dyDescent="0.25">
      <c r="A27" s="22" t="s">
        <v>337</v>
      </c>
      <c r="B27" s="22" t="s">
        <v>149</v>
      </c>
      <c r="C27" s="18" t="s">
        <v>151</v>
      </c>
      <c r="D27" s="19">
        <v>506362.48</v>
      </c>
      <c r="E27" s="19">
        <v>501704.71</v>
      </c>
      <c r="F27" s="19">
        <f>F28</f>
        <v>494849.11</v>
      </c>
      <c r="G27" s="19">
        <f>SUM('[1]Ф.7(ЗФ).1:Ф.7(ЗФ).50'!G27)</f>
        <v>0</v>
      </c>
      <c r="H27" s="19"/>
      <c r="I27" s="19">
        <v>9630</v>
      </c>
      <c r="J27" s="19">
        <v>0</v>
      </c>
      <c r="K27" s="19">
        <v>9630</v>
      </c>
      <c r="L27" s="19">
        <f>SUM('[1]Ф.7(ЗФ).1:Ф.7(ЗФ).50'!L27)</f>
        <v>0</v>
      </c>
      <c r="M27" s="19">
        <v>9630</v>
      </c>
    </row>
    <row r="28" spans="1:13" ht="21.6" thickTop="1" thickBot="1" x14ac:dyDescent="0.25">
      <c r="A28" s="23" t="s">
        <v>152</v>
      </c>
      <c r="B28" s="17">
        <v>2000</v>
      </c>
      <c r="C28" s="24" t="s">
        <v>153</v>
      </c>
      <c r="D28" s="19">
        <v>506362.48</v>
      </c>
      <c r="E28" s="19">
        <v>501704.71</v>
      </c>
      <c r="F28" s="19">
        <f>F35</f>
        <v>494849.11</v>
      </c>
      <c r="G28" s="19">
        <f>SUM('[1]Ф.7(ЗФ).1:Ф.7(ЗФ).50'!G28)</f>
        <v>0</v>
      </c>
      <c r="H28" s="19"/>
      <c r="I28" s="19">
        <v>9630</v>
      </c>
      <c r="J28" s="19">
        <v>0</v>
      </c>
      <c r="K28" s="19">
        <v>9630</v>
      </c>
      <c r="L28" s="19">
        <f>SUM('[1]Ф.7(ЗФ).1:Ф.7(ЗФ).50'!L28)</f>
        <v>0</v>
      </c>
      <c r="M28" s="19">
        <v>9630</v>
      </c>
    </row>
    <row r="29" spans="1:13" ht="11.4" thickTop="1" thickBot="1" x14ac:dyDescent="0.25">
      <c r="A29" s="25" t="s">
        <v>107</v>
      </c>
      <c r="B29" s="23">
        <v>2100</v>
      </c>
      <c r="C29" s="24" t="s">
        <v>154</v>
      </c>
      <c r="D29" s="19">
        <v>6131.21</v>
      </c>
      <c r="E29" s="19">
        <v>6855.6</v>
      </c>
      <c r="F29" s="19">
        <f>SUM('[1]Ф.7(ЗФ).1:Ф.7(ЗФ).50'!F29)</f>
        <v>0</v>
      </c>
      <c r="G29" s="19">
        <f>SUM('[1]Ф.7(ЗФ).1:Ф.7(ЗФ).50'!G29)</f>
        <v>0</v>
      </c>
      <c r="H29" s="19">
        <f>SUM('[1]Ф.7(ЗФ).1:Ф.7(ЗФ).50'!H29)</f>
        <v>0</v>
      </c>
      <c r="I29" s="19"/>
      <c r="J29" s="19">
        <f>SUM('[1]Ф.7(ЗФ).1:Ф.7(ЗФ).50'!J29)</f>
        <v>0</v>
      </c>
      <c r="K29" s="19"/>
      <c r="L29" s="19">
        <f>SUM('[1]Ф.7(ЗФ).1:Ф.7(ЗФ).50'!L29)</f>
        <v>0</v>
      </c>
      <c r="M29" s="19">
        <f>SUM('[1]Ф.7(ЗФ).1:Ф.7(ЗФ).50'!M29)</f>
        <v>0</v>
      </c>
    </row>
    <row r="30" spans="1:13" ht="11.4" thickTop="1" thickBot="1" x14ac:dyDescent="0.25">
      <c r="A30" s="26" t="s">
        <v>155</v>
      </c>
      <c r="B30" s="27">
        <v>2110</v>
      </c>
      <c r="C30" s="28" t="s">
        <v>156</v>
      </c>
      <c r="D30" s="19">
        <v>6131.21</v>
      </c>
      <c r="E30" s="19">
        <v>6855.6</v>
      </c>
      <c r="F30" s="19">
        <f>SUM('[1]Ф.7(ЗФ).1:Ф.7(ЗФ).50'!F30)</f>
        <v>0</v>
      </c>
      <c r="G30" s="19">
        <f>SUM('[1]Ф.7(ЗФ).1:Ф.7(ЗФ).50'!G30)</f>
        <v>0</v>
      </c>
      <c r="H30" s="19">
        <f>SUM('[1]Ф.7(ЗФ).1:Ф.7(ЗФ).50'!H30)</f>
        <v>0</v>
      </c>
      <c r="I30" s="19"/>
      <c r="J30" s="19">
        <f>SUM('[1]Ф.7(ЗФ).1:Ф.7(ЗФ).50'!J30)</f>
        <v>0</v>
      </c>
      <c r="K30" s="19"/>
      <c r="L30" s="19">
        <f>SUM('[1]Ф.7(ЗФ).1:Ф.7(ЗФ).50'!L30)</f>
        <v>0</v>
      </c>
      <c r="M30" s="19">
        <f>SUM('[1]Ф.7(ЗФ).1:Ф.7(ЗФ).50'!M30)</f>
        <v>0</v>
      </c>
    </row>
    <row r="31" spans="1:13" ht="11.4" thickTop="1" thickBot="1" x14ac:dyDescent="0.25">
      <c r="A31" s="29" t="s">
        <v>157</v>
      </c>
      <c r="B31" s="75">
        <v>2111</v>
      </c>
      <c r="C31" s="30" t="s">
        <v>158</v>
      </c>
      <c r="D31" s="19">
        <v>6131.21</v>
      </c>
      <c r="E31" s="19">
        <v>6855.6</v>
      </c>
      <c r="F31" s="19">
        <f>SUM('[1]Ф.7(ЗФ).1:Ф.7(ЗФ).50'!F31)</f>
        <v>0</v>
      </c>
      <c r="G31" s="19">
        <f>SUM('[1]Ф.7(ЗФ).1:Ф.7(ЗФ).50'!G31)</f>
        <v>0</v>
      </c>
      <c r="H31" s="19">
        <f>SUM('[1]Ф.7(ЗФ).1:Ф.7(ЗФ).50'!H31)</f>
        <v>0</v>
      </c>
      <c r="I31" s="19"/>
      <c r="J31" s="19">
        <f>SUM('[1]Ф.7(ЗФ).1:Ф.7(ЗФ).50'!J31)</f>
        <v>0</v>
      </c>
      <c r="K31" s="19">
        <f>SUM('[1]Ф.7(ЗФ).1:Ф.7(ЗФ).50'!K31)</f>
        <v>0</v>
      </c>
      <c r="L31" s="19">
        <f>SUM('[1]Ф.7(ЗФ).1:Ф.7(ЗФ).50'!L31)</f>
        <v>0</v>
      </c>
      <c r="M31" s="19">
        <f>SUM('[1]Ф.7(ЗФ).1:Ф.7(ЗФ).50'!M31)</f>
        <v>0</v>
      </c>
    </row>
    <row r="32" spans="1:13" ht="11.4" thickTop="1" thickBot="1" x14ac:dyDescent="0.25">
      <c r="A32" s="29" t="s">
        <v>159</v>
      </c>
      <c r="B32" s="75">
        <v>2112</v>
      </c>
      <c r="C32" s="30" t="s">
        <v>160</v>
      </c>
      <c r="D32" s="19">
        <f>SUM('[1]Ф.7(ЗФ).1:Ф.7(ЗФ).50'!D32)</f>
        <v>0</v>
      </c>
      <c r="E32" s="19">
        <f>SUM('[1]Ф.7(ЗФ).1:Ф.7(ЗФ).50'!E32)</f>
        <v>0</v>
      </c>
      <c r="F32" s="19">
        <f>SUM('[1]Ф.7(ЗФ).1:Ф.7(ЗФ).50'!F32)</f>
        <v>0</v>
      </c>
      <c r="G32" s="19">
        <f>SUM('[1]Ф.7(ЗФ).1:Ф.7(ЗФ).50'!G32)</f>
        <v>0</v>
      </c>
      <c r="H32" s="19">
        <f>SUM('[1]Ф.7(ЗФ).1:Ф.7(ЗФ).50'!H32)</f>
        <v>0</v>
      </c>
      <c r="I32" s="19">
        <f>SUM('[1]Ф.7(ЗФ).1:Ф.7(ЗФ).50'!I32)</f>
        <v>0</v>
      </c>
      <c r="J32" s="19">
        <f>SUM('[1]Ф.7(ЗФ).1:Ф.7(ЗФ).50'!J32)</f>
        <v>0</v>
      </c>
      <c r="K32" s="19">
        <f>SUM('[1]Ф.7(ЗФ).1:Ф.7(ЗФ).50'!K32)</f>
        <v>0</v>
      </c>
      <c r="L32" s="19">
        <f>SUM('[1]Ф.7(ЗФ).1:Ф.7(ЗФ).50'!L32)</f>
        <v>0</v>
      </c>
      <c r="M32" s="19">
        <f>SUM('[1]Ф.7(ЗФ).1:Ф.7(ЗФ).50'!M32)</f>
        <v>0</v>
      </c>
    </row>
    <row r="33" spans="1:13" ht="11.4" thickTop="1" thickBot="1" x14ac:dyDescent="0.25">
      <c r="A33" s="29" t="s">
        <v>319</v>
      </c>
      <c r="B33" s="75">
        <v>2113</v>
      </c>
      <c r="C33" s="30" t="s">
        <v>162</v>
      </c>
      <c r="D33" s="19">
        <f>SUM('[1]Ф.7(ЗФ).1:Ф.7(ЗФ).50'!D33)</f>
        <v>0</v>
      </c>
      <c r="E33" s="19">
        <f>SUM('[1]Ф.7(ЗФ).1:Ф.7(ЗФ).50'!E33)</f>
        <v>0</v>
      </c>
      <c r="F33" s="19">
        <f>SUM('[1]Ф.7(ЗФ).1:Ф.7(ЗФ).50'!F33)</f>
        <v>0</v>
      </c>
      <c r="G33" s="19">
        <f>SUM('[1]Ф.7(ЗФ).1:Ф.7(ЗФ).50'!G33)</f>
        <v>0</v>
      </c>
      <c r="H33" s="19">
        <f>SUM('[1]Ф.7(ЗФ).1:Ф.7(ЗФ).50'!H33)</f>
        <v>0</v>
      </c>
      <c r="I33" s="19">
        <f>SUM('[1]Ф.7(ЗФ).1:Ф.7(ЗФ).50'!I33)</f>
        <v>0</v>
      </c>
      <c r="J33" s="19">
        <f>SUM('[1]Ф.7(ЗФ).1:Ф.7(ЗФ).50'!J33)</f>
        <v>0</v>
      </c>
      <c r="K33" s="19">
        <f>SUM('[1]Ф.7(ЗФ).1:Ф.7(ЗФ).50'!K33)</f>
        <v>0</v>
      </c>
      <c r="L33" s="19">
        <f>SUM('[1]Ф.7(ЗФ).1:Ф.7(ЗФ).50'!L33)</f>
        <v>0</v>
      </c>
      <c r="M33" s="19">
        <f>SUM('[1]Ф.7(ЗФ).1:Ф.7(ЗФ).50'!M33)</f>
        <v>0</v>
      </c>
    </row>
    <row r="34" spans="1:13" ht="11.4" thickTop="1" thickBot="1" x14ac:dyDescent="0.25">
      <c r="A34" s="31" t="s">
        <v>161</v>
      </c>
      <c r="B34" s="27">
        <v>2120</v>
      </c>
      <c r="C34" s="28" t="s">
        <v>163</v>
      </c>
      <c r="D34" s="19">
        <f>SUM('[1]Ф.7(ЗФ).1:Ф.7(ЗФ).50'!D34)</f>
        <v>0</v>
      </c>
      <c r="E34" s="19">
        <f>SUM('[1]Ф.7(ЗФ).1:Ф.7(ЗФ).50'!E34)</f>
        <v>0</v>
      </c>
      <c r="F34" s="19">
        <f>SUM('[1]Ф.7(ЗФ).1:Ф.7(ЗФ).50'!F34)</f>
        <v>0</v>
      </c>
      <c r="G34" s="19">
        <f>SUM('[1]Ф.7(ЗФ).1:Ф.7(ЗФ).50'!G34)</f>
        <v>0</v>
      </c>
      <c r="H34" s="19"/>
      <c r="I34" s="19">
        <f>SUM('[1]Ф.7(ЗФ).1:Ф.7(ЗФ).50'!I34)</f>
        <v>0</v>
      </c>
      <c r="J34" s="19">
        <f>SUM('[1]Ф.7(ЗФ).1:Ф.7(ЗФ).50'!J34)</f>
        <v>0</v>
      </c>
      <c r="K34" s="19">
        <f>SUM('[1]Ф.7(ЗФ).1:Ф.7(ЗФ).50'!K34)</f>
        <v>0</v>
      </c>
      <c r="L34" s="19">
        <f>SUM('[1]Ф.7(ЗФ).1:Ф.7(ЗФ).50'!L34)</f>
        <v>0</v>
      </c>
      <c r="M34" s="19">
        <f>SUM('[1]Ф.7(ЗФ).1:Ф.7(ЗФ).50'!M34)</f>
        <v>0</v>
      </c>
    </row>
    <row r="35" spans="1:13" ht="11.4" thickTop="1" thickBot="1" x14ac:dyDescent="0.25">
      <c r="A35" s="25" t="s">
        <v>108</v>
      </c>
      <c r="B35" s="23">
        <v>2200</v>
      </c>
      <c r="C35" s="24" t="s">
        <v>225</v>
      </c>
      <c r="D35" s="19">
        <v>500231.27</v>
      </c>
      <c r="E35" s="19">
        <v>494849.11</v>
      </c>
      <c r="F35" s="19">
        <f>F42</f>
        <v>494849.11</v>
      </c>
      <c r="G35" s="19">
        <f>SUM('[1]Ф.7(ЗФ).1:Ф.7(ЗФ).50'!G35)</f>
        <v>0</v>
      </c>
      <c r="H35" s="19"/>
      <c r="I35" s="19">
        <v>9630</v>
      </c>
      <c r="J35" s="19">
        <v>0</v>
      </c>
      <c r="K35" s="19">
        <v>9630</v>
      </c>
      <c r="L35" s="19">
        <f>SUM('[1]Ф.7(ЗФ).1:Ф.7(ЗФ).50'!L35)</f>
        <v>0</v>
      </c>
      <c r="M35" s="19">
        <v>9630</v>
      </c>
    </row>
    <row r="36" spans="1:13" ht="11.4" thickTop="1" thickBot="1" x14ac:dyDescent="0.25">
      <c r="A36" s="26" t="s">
        <v>164</v>
      </c>
      <c r="B36" s="27">
        <v>2210</v>
      </c>
      <c r="C36" s="27">
        <v>110</v>
      </c>
      <c r="D36" s="19"/>
      <c r="E36" s="19"/>
      <c r="F36" s="19">
        <f>SUM('[1]Ф.7(ЗФ).1:Ф.7(ЗФ).50'!F36)</f>
        <v>0</v>
      </c>
      <c r="G36" s="19">
        <f>SUM('[1]Ф.7(ЗФ).1:Ф.7(ЗФ).50'!G36)</f>
        <v>0</v>
      </c>
      <c r="H36" s="19"/>
      <c r="I36" s="19">
        <v>8680</v>
      </c>
      <c r="J36" s="19">
        <v>0</v>
      </c>
      <c r="K36" s="19">
        <v>8680</v>
      </c>
      <c r="L36" s="19">
        <f>SUM('[1]Ф.7(ЗФ).1:Ф.7(ЗФ).50'!L36)</f>
        <v>0</v>
      </c>
      <c r="M36" s="19">
        <v>8680</v>
      </c>
    </row>
    <row r="37" spans="1:13" ht="11.4" thickTop="1" thickBot="1" x14ac:dyDescent="0.25">
      <c r="A37" s="26" t="s">
        <v>165</v>
      </c>
      <c r="B37" s="27">
        <v>2220</v>
      </c>
      <c r="C37" s="27">
        <v>120</v>
      </c>
      <c r="D37" s="19">
        <f>SUM('[1]Ф.7(ЗФ).1:Ф.7(ЗФ).50'!D37)</f>
        <v>0</v>
      </c>
      <c r="E37" s="19">
        <f>SUM('[1]Ф.7(ЗФ).1:Ф.7(ЗФ).50'!E37)</f>
        <v>0</v>
      </c>
      <c r="F37" s="19">
        <f>SUM('[1]Ф.7(ЗФ).1:Ф.7(ЗФ).50'!F37)</f>
        <v>0</v>
      </c>
      <c r="G37" s="19">
        <f>SUM('[1]Ф.7(ЗФ).1:Ф.7(ЗФ).50'!G37)</f>
        <v>0</v>
      </c>
      <c r="H37" s="19">
        <f>SUM('[1]Ф.7(ЗФ).1:Ф.7(ЗФ).50'!H37)</f>
        <v>0</v>
      </c>
      <c r="I37" s="19">
        <f>SUM('[1]Ф.7(ЗФ).1:Ф.7(ЗФ).50'!I37)</f>
        <v>0</v>
      </c>
      <c r="J37" s="19">
        <f>SUM('[1]Ф.7(ЗФ).1:Ф.7(ЗФ).50'!J37)</f>
        <v>0</v>
      </c>
      <c r="K37" s="19">
        <f>SUM('[1]Ф.7(ЗФ).1:Ф.7(ЗФ).50'!K37)</f>
        <v>0</v>
      </c>
      <c r="L37" s="19">
        <f>SUM('[1]Ф.7(ЗФ).1:Ф.7(ЗФ).50'!L37)</f>
        <v>0</v>
      </c>
      <c r="M37" s="19"/>
    </row>
    <row r="38" spans="1:13" ht="11.4" thickTop="1" thickBot="1" x14ac:dyDescent="0.25">
      <c r="A38" s="26" t="s">
        <v>166</v>
      </c>
      <c r="B38" s="27">
        <v>2230</v>
      </c>
      <c r="C38" s="27">
        <v>130</v>
      </c>
      <c r="D38" s="19">
        <f>SUM('[1]Ф.7(ЗФ).1:Ф.7(ЗФ).50'!D38)</f>
        <v>0</v>
      </c>
      <c r="E38" s="19">
        <f>SUM('[1]Ф.7(ЗФ).1:Ф.7(ЗФ).50'!E38)</f>
        <v>0</v>
      </c>
      <c r="F38" s="19">
        <f>SUM('[1]Ф.7(ЗФ).1:Ф.7(ЗФ).50'!F38)</f>
        <v>0</v>
      </c>
      <c r="G38" s="19">
        <f>SUM('[1]Ф.7(ЗФ).1:Ф.7(ЗФ).50'!G38)</f>
        <v>0</v>
      </c>
      <c r="H38" s="19">
        <f>SUM('[1]Ф.7(ЗФ).1:Ф.7(ЗФ).50'!H38)</f>
        <v>0</v>
      </c>
      <c r="I38" s="19">
        <f>SUM('[1]Ф.7(ЗФ).1:Ф.7(ЗФ).50'!I38)</f>
        <v>0</v>
      </c>
      <c r="J38" s="19">
        <f>SUM('[1]Ф.7(ЗФ).1:Ф.7(ЗФ).50'!J38)</f>
        <v>0</v>
      </c>
      <c r="K38" s="19">
        <f>SUM('[1]Ф.7(ЗФ).1:Ф.7(ЗФ).50'!K38)</f>
        <v>0</v>
      </c>
      <c r="L38" s="19">
        <f>SUM('[1]Ф.7(ЗФ).1:Ф.7(ЗФ).50'!L38)</f>
        <v>0</v>
      </c>
      <c r="M38" s="19"/>
    </row>
    <row r="39" spans="1:13" ht="11.4" thickTop="1" thickBot="1" x14ac:dyDescent="0.25">
      <c r="A39" s="26" t="s">
        <v>167</v>
      </c>
      <c r="B39" s="27">
        <v>2240</v>
      </c>
      <c r="C39" s="27">
        <v>140</v>
      </c>
      <c r="D39" s="19">
        <f>SUM('[1]Ф.7(ЗФ).1:Ф.7(ЗФ).50'!D39)</f>
        <v>0</v>
      </c>
      <c r="E39" s="19"/>
      <c r="F39" s="19">
        <f>SUM('[1]Ф.7(ЗФ).1:Ф.7(ЗФ).50'!F39)</f>
        <v>0</v>
      </c>
      <c r="G39" s="19">
        <f>SUM('[1]Ф.7(ЗФ).1:Ф.7(ЗФ).50'!G39)</f>
        <v>0</v>
      </c>
      <c r="H39" s="19"/>
      <c r="I39" s="19"/>
      <c r="J39" s="19">
        <v>0</v>
      </c>
      <c r="K39" s="19"/>
      <c r="L39" s="19">
        <f>SUM('[1]Ф.7(ЗФ).1:Ф.7(ЗФ).50'!L39)</f>
        <v>0</v>
      </c>
      <c r="M39" s="19"/>
    </row>
    <row r="40" spans="1:13" ht="11.4" thickTop="1" thickBot="1" x14ac:dyDescent="0.25">
      <c r="A40" s="26" t="s">
        <v>168</v>
      </c>
      <c r="B40" s="27">
        <v>2250</v>
      </c>
      <c r="C40" s="27">
        <v>150</v>
      </c>
      <c r="D40" s="19">
        <f>SUM('[1]Ф.7(ЗФ).1:Ф.7(ЗФ).50'!D40)</f>
        <v>0</v>
      </c>
      <c r="E40" s="19">
        <f>SUM('[1]Ф.7(ЗФ).1:Ф.7(ЗФ).50'!E40)</f>
        <v>0</v>
      </c>
      <c r="F40" s="19">
        <f>SUM('[1]Ф.7(ЗФ).1:Ф.7(ЗФ).50'!F40)</f>
        <v>0</v>
      </c>
      <c r="G40" s="19">
        <f>SUM('[1]Ф.7(ЗФ).1:Ф.7(ЗФ).50'!G40)</f>
        <v>0</v>
      </c>
      <c r="H40" s="19">
        <f>SUM('[1]Ф.7(ЗФ).1:Ф.7(ЗФ).50'!H40)</f>
        <v>0</v>
      </c>
      <c r="I40" s="19">
        <f>SUM('[1]Ф.7(ЗФ).1:Ф.7(ЗФ).50'!I40)</f>
        <v>0</v>
      </c>
      <c r="J40" s="19">
        <f>SUM('[1]Ф.7(ЗФ).1:Ф.7(ЗФ).50'!J40)</f>
        <v>0</v>
      </c>
      <c r="K40" s="19"/>
      <c r="L40" s="19">
        <f>SUM('[1]Ф.7(ЗФ).1:Ф.7(ЗФ).50'!L40)</f>
        <v>0</v>
      </c>
      <c r="M40" s="19"/>
    </row>
    <row r="41" spans="1:13" ht="11.4" thickTop="1" thickBot="1" x14ac:dyDescent="0.25">
      <c r="A41" s="31" t="s">
        <v>169</v>
      </c>
      <c r="B41" s="27">
        <v>2260</v>
      </c>
      <c r="C41" s="27">
        <v>160</v>
      </c>
      <c r="D41" s="19">
        <f>SUM('[1]Ф.7(ЗФ).1:Ф.7(ЗФ).50'!D41)</f>
        <v>0</v>
      </c>
      <c r="E41" s="19">
        <f>SUM('[1]Ф.7(ЗФ).1:Ф.7(ЗФ).50'!E41)</f>
        <v>0</v>
      </c>
      <c r="F41" s="19">
        <f>SUM('[1]Ф.7(ЗФ).1:Ф.7(ЗФ).50'!F41)</f>
        <v>0</v>
      </c>
      <c r="G41" s="19">
        <f>SUM('[1]Ф.7(ЗФ).1:Ф.7(ЗФ).50'!G41)</f>
        <v>0</v>
      </c>
      <c r="H41" s="19">
        <f>SUM('[1]Ф.7(ЗФ).1:Ф.7(ЗФ).50'!H41)</f>
        <v>0</v>
      </c>
      <c r="I41" s="19">
        <f>SUM('[1]Ф.7(ЗФ).1:Ф.7(ЗФ).50'!I41)</f>
        <v>0</v>
      </c>
      <c r="J41" s="19">
        <f>SUM('[1]Ф.7(ЗФ).1:Ф.7(ЗФ).50'!J41)</f>
        <v>0</v>
      </c>
      <c r="K41" s="19">
        <f>SUM('[1]Ф.7(ЗФ).1:Ф.7(ЗФ).50'!K41)</f>
        <v>0</v>
      </c>
      <c r="L41" s="19">
        <f>SUM('[1]Ф.7(ЗФ).1:Ф.7(ЗФ).50'!L41)</f>
        <v>0</v>
      </c>
      <c r="M41" s="19">
        <f>SUM('[1]Ф.7(ЗФ).1:Ф.7(ЗФ).50'!M41)</f>
        <v>0</v>
      </c>
    </row>
    <row r="42" spans="1:13" ht="11.4" thickTop="1" thickBot="1" x14ac:dyDescent="0.25">
      <c r="A42" s="31" t="s">
        <v>170</v>
      </c>
      <c r="B42" s="27">
        <v>2270</v>
      </c>
      <c r="C42" s="27">
        <v>170</v>
      </c>
      <c r="D42" s="19">
        <v>500231.27</v>
      </c>
      <c r="E42" s="19">
        <v>494849.11</v>
      </c>
      <c r="F42" s="19">
        <f>F43</f>
        <v>494849.11</v>
      </c>
      <c r="G42" s="19">
        <f>SUM('[1]Ф.7(ЗФ).1:Ф.7(ЗФ).50'!G42)</f>
        <v>0</v>
      </c>
      <c r="H42" s="19">
        <f>SUM('[1]Ф.7(ЗФ).1:Ф.7(ЗФ).50'!H42)</f>
        <v>0</v>
      </c>
      <c r="I42" s="19">
        <f>SUM('[1]Ф.7(ЗФ).1:Ф.7(ЗФ).50'!I42)</f>
        <v>0</v>
      </c>
      <c r="J42" s="19">
        <f>SUM('[1]Ф.7(ЗФ).1:Ф.7(ЗФ).50'!J42)</f>
        <v>0</v>
      </c>
      <c r="K42" s="19">
        <f>SUM('[1]Ф.7(ЗФ).1:Ф.7(ЗФ).50'!K42)</f>
        <v>0</v>
      </c>
      <c r="L42" s="19">
        <f>SUM('[1]Ф.7(ЗФ).1:Ф.7(ЗФ).50'!L42)</f>
        <v>0</v>
      </c>
      <c r="M42" s="19">
        <f>SUM('[1]Ф.7(ЗФ).1:Ф.7(ЗФ).50'!M42)</f>
        <v>0</v>
      </c>
    </row>
    <row r="43" spans="1:13" ht="11.4" thickTop="1" thickBot="1" x14ac:dyDescent="0.25">
      <c r="A43" s="29" t="s">
        <v>171</v>
      </c>
      <c r="B43" s="75">
        <v>2271</v>
      </c>
      <c r="C43" s="75">
        <v>180</v>
      </c>
      <c r="D43" s="19">
        <v>494849.11</v>
      </c>
      <c r="E43" s="19">
        <v>494849.11</v>
      </c>
      <c r="F43" s="19">
        <v>494849.11</v>
      </c>
      <c r="G43" s="19">
        <f>SUM('[1]Ф.7(ЗФ).1:Ф.7(ЗФ).50'!G43)</f>
        <v>0</v>
      </c>
      <c r="H43" s="19">
        <f>SUM('[1]Ф.7(ЗФ).1:Ф.7(ЗФ).50'!H43)</f>
        <v>0</v>
      </c>
      <c r="I43" s="19">
        <f>SUM('[1]Ф.7(ЗФ).1:Ф.7(ЗФ).50'!I43)</f>
        <v>0</v>
      </c>
      <c r="J43" s="19">
        <f>SUM('[1]Ф.7(ЗФ).1:Ф.7(ЗФ).50'!J43)</f>
        <v>0</v>
      </c>
      <c r="K43" s="19">
        <f>SUM('[1]Ф.7(ЗФ).1:Ф.7(ЗФ).50'!K43)</f>
        <v>0</v>
      </c>
      <c r="L43" s="19">
        <f>SUM('[1]Ф.7(ЗФ).1:Ф.7(ЗФ).50'!L43)</f>
        <v>0</v>
      </c>
      <c r="M43" s="19">
        <f>SUM('[1]Ф.7(ЗФ).1:Ф.7(ЗФ).50'!M43)</f>
        <v>0</v>
      </c>
    </row>
    <row r="44" spans="1:13" ht="11.4" thickTop="1" thickBot="1" x14ac:dyDescent="0.25">
      <c r="A44" s="29" t="s">
        <v>172</v>
      </c>
      <c r="B44" s="75">
        <v>2272</v>
      </c>
      <c r="C44" s="75">
        <v>190</v>
      </c>
      <c r="D44" s="19">
        <f>SUM('[1]Ф.7(ЗФ).1:Ф.7(ЗФ).50'!D44)</f>
        <v>0</v>
      </c>
      <c r="E44" s="19">
        <f>SUM('[1]Ф.7(ЗФ).1:Ф.7(ЗФ).50'!E44)</f>
        <v>0</v>
      </c>
      <c r="F44" s="19">
        <f>SUM('[1]Ф.7(ЗФ).1:Ф.7(ЗФ).50'!F44)</f>
        <v>0</v>
      </c>
      <c r="G44" s="19">
        <f>SUM('[1]Ф.7(ЗФ).1:Ф.7(ЗФ).50'!G44)</f>
        <v>0</v>
      </c>
      <c r="H44" s="19">
        <f>SUM('[1]Ф.7(ЗФ).1:Ф.7(ЗФ).50'!H44)</f>
        <v>0</v>
      </c>
      <c r="I44" s="19">
        <f>SUM('[1]Ф.7(ЗФ).1:Ф.7(ЗФ).50'!I44)</f>
        <v>0</v>
      </c>
      <c r="J44" s="19">
        <f>SUM('[1]Ф.7(ЗФ).1:Ф.7(ЗФ).50'!J44)</f>
        <v>0</v>
      </c>
      <c r="K44" s="19">
        <f>SUM('[1]Ф.7(ЗФ).1:Ф.7(ЗФ).50'!K44)</f>
        <v>0</v>
      </c>
      <c r="L44" s="19">
        <f>SUM('[1]Ф.7(ЗФ).1:Ф.7(ЗФ).50'!L44)</f>
        <v>0</v>
      </c>
      <c r="M44" s="19">
        <f>SUM('[1]Ф.7(ЗФ).1:Ф.7(ЗФ).50'!M44)</f>
        <v>0</v>
      </c>
    </row>
    <row r="45" spans="1:13" ht="11.4" thickTop="1" thickBot="1" x14ac:dyDescent="0.25">
      <c r="A45" s="29" t="s">
        <v>173</v>
      </c>
      <c r="B45" s="75">
        <v>2273</v>
      </c>
      <c r="C45" s="75">
        <v>200</v>
      </c>
      <c r="D45" s="19">
        <f>SUM('[1]Ф.7(ЗФ).1:Ф.7(ЗФ).50'!D45)</f>
        <v>0</v>
      </c>
      <c r="E45" s="19">
        <f>SUM('[1]Ф.7(ЗФ).1:Ф.7(ЗФ).50'!E45)</f>
        <v>0</v>
      </c>
      <c r="F45" s="19">
        <f>SUM('[1]Ф.7(ЗФ).1:Ф.7(ЗФ).50'!F45)</f>
        <v>0</v>
      </c>
      <c r="G45" s="19">
        <f>SUM('[1]Ф.7(ЗФ).1:Ф.7(ЗФ).50'!G45)</f>
        <v>0</v>
      </c>
      <c r="H45" s="19">
        <f>SUM('[1]Ф.7(ЗФ).1:Ф.7(ЗФ).50'!H45)</f>
        <v>0</v>
      </c>
      <c r="I45" s="19">
        <f>SUM('[1]Ф.7(ЗФ).1:Ф.7(ЗФ).50'!I45)</f>
        <v>0</v>
      </c>
      <c r="J45" s="19">
        <f>SUM('[1]Ф.7(ЗФ).1:Ф.7(ЗФ).50'!J45)</f>
        <v>0</v>
      </c>
      <c r="K45" s="19">
        <f>SUM('[1]Ф.7(ЗФ).1:Ф.7(ЗФ).50'!K45)</f>
        <v>0</v>
      </c>
      <c r="L45" s="19">
        <f>SUM('[1]Ф.7(ЗФ).1:Ф.7(ЗФ).50'!L45)</f>
        <v>0</v>
      </c>
      <c r="M45" s="19">
        <f>SUM('[1]Ф.7(ЗФ).1:Ф.7(ЗФ).50'!M45)</f>
        <v>0</v>
      </c>
    </row>
    <row r="46" spans="1:13" ht="11.4" thickTop="1" thickBot="1" x14ac:dyDescent="0.25">
      <c r="A46" s="29" t="s">
        <v>174</v>
      </c>
      <c r="B46" s="75">
        <v>2274</v>
      </c>
      <c r="C46" s="75">
        <v>210</v>
      </c>
      <c r="D46" s="19">
        <v>5382.16</v>
      </c>
      <c r="E46" s="19"/>
      <c r="F46" s="19">
        <f>SUM('[1]Ф.7(ЗФ).1:Ф.7(ЗФ).50'!F46)</f>
        <v>0</v>
      </c>
      <c r="G46" s="19">
        <f>SUM('[1]Ф.7(ЗФ).1:Ф.7(ЗФ).50'!G46)</f>
        <v>0</v>
      </c>
      <c r="H46" s="19">
        <f>SUM('[1]Ф.7(ЗФ).1:Ф.7(ЗФ).50'!H46)</f>
        <v>0</v>
      </c>
      <c r="I46" s="19">
        <f>SUM('[1]Ф.7(ЗФ).1:Ф.7(ЗФ).50'!I46)</f>
        <v>0</v>
      </c>
      <c r="J46" s="19">
        <f>SUM('[1]Ф.7(ЗФ).1:Ф.7(ЗФ).50'!J46)</f>
        <v>0</v>
      </c>
      <c r="K46" s="19">
        <f>SUM('[1]Ф.7(ЗФ).1:Ф.7(ЗФ).50'!K46)</f>
        <v>0</v>
      </c>
      <c r="L46" s="19">
        <f>SUM('[1]Ф.7(ЗФ).1:Ф.7(ЗФ).50'!L46)</f>
        <v>0</v>
      </c>
      <c r="M46" s="19">
        <f>SUM('[1]Ф.7(ЗФ).1:Ф.7(ЗФ).50'!M46)</f>
        <v>0</v>
      </c>
    </row>
    <row r="47" spans="1:13" ht="11.4" thickTop="1" thickBot="1" x14ac:dyDescent="0.25">
      <c r="A47" s="29" t="s">
        <v>320</v>
      </c>
      <c r="B47" s="75">
        <v>2275</v>
      </c>
      <c r="C47" s="75">
        <v>220</v>
      </c>
      <c r="D47" s="19">
        <f>SUM('[1]Ф.7(ЗФ).1:Ф.7(ЗФ).50'!D47)</f>
        <v>0</v>
      </c>
      <c r="E47" s="19">
        <f>SUM('[1]Ф.7(ЗФ).1:Ф.7(ЗФ).50'!E47)</f>
        <v>0</v>
      </c>
      <c r="F47" s="19">
        <f>SUM('[1]Ф.7(ЗФ).1:Ф.7(ЗФ).50'!F47)</f>
        <v>0</v>
      </c>
      <c r="G47" s="19">
        <f>SUM('[1]Ф.7(ЗФ).1:Ф.7(ЗФ).50'!G47)</f>
        <v>0</v>
      </c>
      <c r="H47" s="19">
        <f>SUM('[1]Ф.7(ЗФ).1:Ф.7(ЗФ).50'!H47)</f>
        <v>0</v>
      </c>
      <c r="I47" s="19">
        <f>SUM('[1]Ф.7(ЗФ).1:Ф.7(ЗФ).50'!I47)</f>
        <v>0</v>
      </c>
      <c r="J47" s="19">
        <f>SUM('[1]Ф.7(ЗФ).1:Ф.7(ЗФ).50'!J47)</f>
        <v>0</v>
      </c>
      <c r="K47" s="19">
        <f>SUM('[1]Ф.7(ЗФ).1:Ф.7(ЗФ).50'!K47)</f>
        <v>0</v>
      </c>
      <c r="L47" s="19">
        <f>SUM('[1]Ф.7(ЗФ).1:Ф.7(ЗФ).50'!L47)</f>
        <v>0</v>
      </c>
      <c r="M47" s="19">
        <f>SUM('[1]Ф.7(ЗФ).1:Ф.7(ЗФ).50'!M47)</f>
        <v>0</v>
      </c>
    </row>
    <row r="48" spans="1:13" ht="11.4" thickTop="1" thickBot="1" x14ac:dyDescent="0.25">
      <c r="A48" s="29" t="s">
        <v>175</v>
      </c>
      <c r="B48" s="75">
        <v>2276</v>
      </c>
      <c r="C48" s="75">
        <v>230</v>
      </c>
      <c r="D48" s="19">
        <f>SUM('[1]Ф.7(ЗФ).1:Ф.7(ЗФ).50'!D48)</f>
        <v>0</v>
      </c>
      <c r="E48" s="19">
        <f>SUM('[1]Ф.7(ЗФ).1:Ф.7(ЗФ).50'!E48)</f>
        <v>0</v>
      </c>
      <c r="F48" s="19">
        <f>SUM('[1]Ф.7(ЗФ).1:Ф.7(ЗФ).50'!F48)</f>
        <v>0</v>
      </c>
      <c r="G48" s="19">
        <f>SUM('[1]Ф.7(ЗФ).1:Ф.7(ЗФ).50'!G48)</f>
        <v>0</v>
      </c>
      <c r="H48" s="19">
        <f>SUM('[1]Ф.7(ЗФ).1:Ф.7(ЗФ).50'!H48)</f>
        <v>0</v>
      </c>
      <c r="I48" s="19">
        <f>SUM('[1]Ф.7(ЗФ).1:Ф.7(ЗФ).50'!I48)</f>
        <v>0</v>
      </c>
      <c r="J48" s="19">
        <f>SUM('[1]Ф.7(ЗФ).1:Ф.7(ЗФ).50'!J48)</f>
        <v>0</v>
      </c>
      <c r="K48" s="19">
        <f>SUM('[1]Ф.7(ЗФ).1:Ф.7(ЗФ).50'!K48)</f>
        <v>0</v>
      </c>
      <c r="L48" s="19">
        <f>SUM('[1]Ф.7(ЗФ).1:Ф.7(ЗФ).50'!L48)</f>
        <v>0</v>
      </c>
      <c r="M48" s="19">
        <f>SUM('[1]Ф.7(ЗФ).1:Ф.7(ЗФ).50'!M48)</f>
        <v>0</v>
      </c>
    </row>
    <row r="49" spans="1:13" ht="21.6" thickTop="1" thickBot="1" x14ac:dyDescent="0.25">
      <c r="A49" s="31" t="s">
        <v>176</v>
      </c>
      <c r="B49" s="27">
        <v>2280</v>
      </c>
      <c r="C49" s="27">
        <v>240</v>
      </c>
      <c r="D49" s="19">
        <f>SUM('[1]Ф.7(ЗФ).1:Ф.7(ЗФ).50'!D49)</f>
        <v>0</v>
      </c>
      <c r="E49" s="19">
        <f>SUM('[1]Ф.7(ЗФ).1:Ф.7(ЗФ).50'!E49)</f>
        <v>0</v>
      </c>
      <c r="F49" s="19">
        <f>SUM('[1]Ф.7(ЗФ).1:Ф.7(ЗФ).50'!F49)</f>
        <v>0</v>
      </c>
      <c r="G49" s="19">
        <f>SUM('[1]Ф.7(ЗФ).1:Ф.7(ЗФ).50'!G49)</f>
        <v>0</v>
      </c>
      <c r="H49" s="19">
        <f>SUM('[1]Ф.7(ЗФ).1:Ф.7(ЗФ).50'!H49)</f>
        <v>0</v>
      </c>
      <c r="I49" s="19">
        <v>950</v>
      </c>
      <c r="J49" s="19">
        <f>SUM('[1]Ф.7(ЗФ).1:Ф.7(ЗФ).50'!J49)</f>
        <v>0</v>
      </c>
      <c r="K49" s="19">
        <v>950</v>
      </c>
      <c r="L49" s="19">
        <f>SUM('[1]Ф.7(ЗФ).1:Ф.7(ЗФ).50'!L49)</f>
        <v>0</v>
      </c>
      <c r="M49" s="19">
        <v>950</v>
      </c>
    </row>
    <row r="50" spans="1:13" ht="21.6" thickTop="1" thickBot="1" x14ac:dyDescent="0.25">
      <c r="A50" s="32" t="s">
        <v>177</v>
      </c>
      <c r="B50" s="75">
        <v>2281</v>
      </c>
      <c r="C50" s="75">
        <v>250</v>
      </c>
      <c r="D50" s="19">
        <f>SUM('[1]Ф.7(ЗФ).1:Ф.7(ЗФ).50'!D50)</f>
        <v>0</v>
      </c>
      <c r="E50" s="19">
        <f>SUM('[1]Ф.7(ЗФ).1:Ф.7(ЗФ).50'!E50)</f>
        <v>0</v>
      </c>
      <c r="F50" s="19">
        <f>SUM('[1]Ф.7(ЗФ).1:Ф.7(ЗФ).50'!F50)</f>
        <v>0</v>
      </c>
      <c r="G50" s="19">
        <f>SUM('[1]Ф.7(ЗФ).1:Ф.7(ЗФ).50'!G50)</f>
        <v>0</v>
      </c>
      <c r="H50" s="19">
        <f>SUM('[1]Ф.7(ЗФ).1:Ф.7(ЗФ).50'!H50)</f>
        <v>0</v>
      </c>
      <c r="I50" s="19">
        <f>SUM('[1]Ф.7(ЗФ).1:Ф.7(ЗФ).50'!I50)</f>
        <v>0</v>
      </c>
      <c r="J50" s="19">
        <f>SUM('[1]Ф.7(ЗФ).1:Ф.7(ЗФ).50'!J50)</f>
        <v>0</v>
      </c>
      <c r="K50" s="19">
        <f>SUM('[1]Ф.7(ЗФ).1:Ф.7(ЗФ).50'!K50)</f>
        <v>0</v>
      </c>
      <c r="L50" s="19">
        <f>SUM('[1]Ф.7(ЗФ).1:Ф.7(ЗФ).50'!L50)</f>
        <v>0</v>
      </c>
      <c r="M50" s="19">
        <f>SUM('[1]Ф.7(ЗФ).1:Ф.7(ЗФ).50'!M50)</f>
        <v>0</v>
      </c>
    </row>
    <row r="51" spans="1:13" ht="21.6" thickTop="1" thickBot="1" x14ac:dyDescent="0.25">
      <c r="A51" s="32" t="s">
        <v>178</v>
      </c>
      <c r="B51" s="75">
        <v>2282</v>
      </c>
      <c r="C51" s="75">
        <v>260</v>
      </c>
      <c r="D51" s="19">
        <f>SUM('[1]Ф.7(ЗФ).1:Ф.7(ЗФ).50'!D51)</f>
        <v>0</v>
      </c>
      <c r="E51" s="19">
        <f>SUM('[1]Ф.7(ЗФ).1:Ф.7(ЗФ).50'!E51)</f>
        <v>0</v>
      </c>
      <c r="F51" s="19">
        <f>SUM('[1]Ф.7(ЗФ).1:Ф.7(ЗФ).50'!F51)</f>
        <v>0</v>
      </c>
      <c r="G51" s="19">
        <f>SUM('[1]Ф.7(ЗФ).1:Ф.7(ЗФ).50'!G51)</f>
        <v>0</v>
      </c>
      <c r="H51" s="19">
        <f>SUM('[1]Ф.7(ЗФ).1:Ф.7(ЗФ).50'!H51)</f>
        <v>0</v>
      </c>
      <c r="I51" s="19">
        <v>950</v>
      </c>
      <c r="J51" s="19">
        <f>SUM('[1]Ф.7(ЗФ).1:Ф.7(ЗФ).50'!J51)</f>
        <v>0</v>
      </c>
      <c r="K51" s="19">
        <v>950</v>
      </c>
      <c r="L51" s="19">
        <f>SUM('[1]Ф.7(ЗФ).1:Ф.7(ЗФ).50'!L51)</f>
        <v>0</v>
      </c>
      <c r="M51" s="19">
        <v>950</v>
      </c>
    </row>
    <row r="52" spans="1:13" ht="11.4" thickTop="1" thickBot="1" x14ac:dyDescent="0.25">
      <c r="A52" s="33" t="s">
        <v>109</v>
      </c>
      <c r="B52" s="23">
        <v>2400</v>
      </c>
      <c r="C52" s="23">
        <v>270</v>
      </c>
      <c r="D52" s="19">
        <f>SUM('[1]Ф.7(ЗФ).1:Ф.7(ЗФ).50'!D52)</f>
        <v>0</v>
      </c>
      <c r="E52" s="19">
        <f>SUM('[1]Ф.7(ЗФ).1:Ф.7(ЗФ).50'!E52)</f>
        <v>0</v>
      </c>
      <c r="F52" s="19">
        <f>SUM('[1]Ф.7(ЗФ).1:Ф.7(ЗФ).50'!F52)</f>
        <v>0</v>
      </c>
      <c r="G52" s="19">
        <f>SUM('[1]Ф.7(ЗФ).1:Ф.7(ЗФ).50'!G52)</f>
        <v>0</v>
      </c>
      <c r="H52" s="19">
        <f>SUM('[1]Ф.7(ЗФ).1:Ф.7(ЗФ).50'!H52)</f>
        <v>0</v>
      </c>
      <c r="I52" s="19">
        <f>SUM('[1]Ф.7(ЗФ).1:Ф.7(ЗФ).50'!I52)</f>
        <v>0</v>
      </c>
      <c r="J52" s="19">
        <f>SUM('[1]Ф.7(ЗФ).1:Ф.7(ЗФ).50'!J52)</f>
        <v>0</v>
      </c>
      <c r="K52" s="19">
        <f>SUM('[1]Ф.7(ЗФ).1:Ф.7(ЗФ).50'!K52)</f>
        <v>0</v>
      </c>
      <c r="L52" s="19">
        <f>SUM('[1]Ф.7(ЗФ).1:Ф.7(ЗФ).50'!L52)</f>
        <v>0</v>
      </c>
      <c r="M52" s="19">
        <f>SUM('[1]Ф.7(ЗФ).1:Ф.7(ЗФ).50'!M52)</f>
        <v>0</v>
      </c>
    </row>
    <row r="53" spans="1:13" ht="11.4" thickTop="1" thickBot="1" x14ac:dyDescent="0.25">
      <c r="A53" s="26" t="s">
        <v>179</v>
      </c>
      <c r="B53" s="27">
        <v>2410</v>
      </c>
      <c r="C53" s="27">
        <v>280</v>
      </c>
      <c r="D53" s="19">
        <f>SUM('[1]Ф.7(ЗФ).1:Ф.7(ЗФ).50'!D53)</f>
        <v>0</v>
      </c>
      <c r="E53" s="19">
        <f>SUM('[1]Ф.7(ЗФ).1:Ф.7(ЗФ).50'!E53)</f>
        <v>0</v>
      </c>
      <c r="F53" s="19">
        <f>SUM('[1]Ф.7(ЗФ).1:Ф.7(ЗФ).50'!F53)</f>
        <v>0</v>
      </c>
      <c r="G53" s="19">
        <f>SUM('[1]Ф.7(ЗФ).1:Ф.7(ЗФ).50'!G53)</f>
        <v>0</v>
      </c>
      <c r="H53" s="19">
        <f>SUM('[1]Ф.7(ЗФ).1:Ф.7(ЗФ).50'!H53)</f>
        <v>0</v>
      </c>
      <c r="I53" s="19">
        <f>SUM('[1]Ф.7(ЗФ).1:Ф.7(ЗФ).50'!I53)</f>
        <v>0</v>
      </c>
      <c r="J53" s="19">
        <f>SUM('[1]Ф.7(ЗФ).1:Ф.7(ЗФ).50'!J53)</f>
        <v>0</v>
      </c>
      <c r="K53" s="19">
        <f>SUM('[1]Ф.7(ЗФ).1:Ф.7(ЗФ).50'!K53)</f>
        <v>0</v>
      </c>
      <c r="L53" s="19">
        <f>SUM('[1]Ф.7(ЗФ).1:Ф.7(ЗФ).50'!L53)</f>
        <v>0</v>
      </c>
      <c r="M53" s="19">
        <f>SUM('[1]Ф.7(ЗФ).1:Ф.7(ЗФ).50'!M53)</f>
        <v>0</v>
      </c>
    </row>
    <row r="54" spans="1:13" ht="11.4" thickTop="1" thickBot="1" x14ac:dyDescent="0.25">
      <c r="A54" s="26" t="s">
        <v>180</v>
      </c>
      <c r="B54" s="27">
        <v>2420</v>
      </c>
      <c r="C54" s="27">
        <v>290</v>
      </c>
      <c r="D54" s="19">
        <f>SUM('[1]Ф.7(ЗФ).1:Ф.7(ЗФ).50'!D54)</f>
        <v>0</v>
      </c>
      <c r="E54" s="19">
        <f>SUM('[1]Ф.7(ЗФ).1:Ф.7(ЗФ).50'!E54)</f>
        <v>0</v>
      </c>
      <c r="F54" s="19">
        <f>SUM('[1]Ф.7(ЗФ).1:Ф.7(ЗФ).50'!F54)</f>
        <v>0</v>
      </c>
      <c r="G54" s="19">
        <f>SUM('[1]Ф.7(ЗФ).1:Ф.7(ЗФ).50'!G54)</f>
        <v>0</v>
      </c>
      <c r="H54" s="19">
        <f>SUM('[1]Ф.7(ЗФ).1:Ф.7(ЗФ).50'!H54)</f>
        <v>0</v>
      </c>
      <c r="I54" s="19">
        <f>SUM('[1]Ф.7(ЗФ).1:Ф.7(ЗФ).50'!I54)</f>
        <v>0</v>
      </c>
      <c r="J54" s="19">
        <f>SUM('[1]Ф.7(ЗФ).1:Ф.7(ЗФ).50'!J54)</f>
        <v>0</v>
      </c>
      <c r="K54" s="19">
        <f>SUM('[1]Ф.7(ЗФ).1:Ф.7(ЗФ).50'!K54)</f>
        <v>0</v>
      </c>
      <c r="L54" s="19">
        <f>SUM('[1]Ф.7(ЗФ).1:Ф.7(ЗФ).50'!L54)</f>
        <v>0</v>
      </c>
      <c r="M54" s="19">
        <f>SUM('[1]Ф.7(ЗФ).1:Ф.7(ЗФ).50'!M54)</f>
        <v>0</v>
      </c>
    </row>
    <row r="55" spans="1:13" ht="11.4" thickTop="1" thickBot="1" x14ac:dyDescent="0.25">
      <c r="A55" s="33" t="s">
        <v>181</v>
      </c>
      <c r="B55" s="23">
        <v>2600</v>
      </c>
      <c r="C55" s="23">
        <v>300</v>
      </c>
      <c r="D55" s="19">
        <f>SUM('[1]Ф.7(ЗФ).1:Ф.7(ЗФ).50'!D55)</f>
        <v>0</v>
      </c>
      <c r="E55" s="19">
        <f>SUM('[1]Ф.7(ЗФ).1:Ф.7(ЗФ).50'!E55)</f>
        <v>0</v>
      </c>
      <c r="F55" s="19">
        <f>SUM('[1]Ф.7(ЗФ).1:Ф.7(ЗФ).50'!F55)</f>
        <v>0</v>
      </c>
      <c r="G55" s="19">
        <f>SUM('[1]Ф.7(ЗФ).1:Ф.7(ЗФ).50'!G55)</f>
        <v>0</v>
      </c>
      <c r="H55" s="19">
        <f>SUM('[1]Ф.7(ЗФ).1:Ф.7(ЗФ).50'!H55)</f>
        <v>0</v>
      </c>
      <c r="I55" s="19">
        <f>SUM('[1]Ф.7(ЗФ).1:Ф.7(ЗФ).50'!I55)</f>
        <v>0</v>
      </c>
      <c r="J55" s="19">
        <f>SUM('[1]Ф.7(ЗФ).1:Ф.7(ЗФ).50'!J55)</f>
        <v>0</v>
      </c>
      <c r="K55" s="19">
        <f>SUM('[1]Ф.7(ЗФ).1:Ф.7(ЗФ).50'!K55)</f>
        <v>0</v>
      </c>
      <c r="L55" s="19">
        <f>SUM('[1]Ф.7(ЗФ).1:Ф.7(ЗФ).50'!L55)</f>
        <v>0</v>
      </c>
      <c r="M55" s="19">
        <f>SUM('[1]Ф.7(ЗФ).1:Ф.7(ЗФ).50'!M55)</f>
        <v>0</v>
      </c>
    </row>
    <row r="56" spans="1:13" ht="21.6" thickTop="1" thickBot="1" x14ac:dyDescent="0.25">
      <c r="A56" s="31" t="s">
        <v>182</v>
      </c>
      <c r="B56" s="27">
        <v>2610</v>
      </c>
      <c r="C56" s="27">
        <v>310</v>
      </c>
      <c r="D56" s="19">
        <f>SUM('[1]Ф.7(ЗФ).1:Ф.7(ЗФ).50'!D56)</f>
        <v>0</v>
      </c>
      <c r="E56" s="19">
        <f>SUM('[1]Ф.7(ЗФ).1:Ф.7(ЗФ).50'!E56)</f>
        <v>0</v>
      </c>
      <c r="F56" s="19">
        <f>SUM('[1]Ф.7(ЗФ).1:Ф.7(ЗФ).50'!F56)</f>
        <v>0</v>
      </c>
      <c r="G56" s="19">
        <f>SUM('[1]Ф.7(ЗФ).1:Ф.7(ЗФ).50'!G56)</f>
        <v>0</v>
      </c>
      <c r="H56" s="19">
        <f>SUM('[1]Ф.7(ЗФ).1:Ф.7(ЗФ).50'!H56)</f>
        <v>0</v>
      </c>
      <c r="I56" s="19">
        <f>SUM('[1]Ф.7(ЗФ).1:Ф.7(ЗФ).50'!I56)</f>
        <v>0</v>
      </c>
      <c r="J56" s="19">
        <f>SUM('[1]Ф.7(ЗФ).1:Ф.7(ЗФ).50'!J56)</f>
        <v>0</v>
      </c>
      <c r="K56" s="19">
        <f>SUM('[1]Ф.7(ЗФ).1:Ф.7(ЗФ).50'!K56)</f>
        <v>0</v>
      </c>
      <c r="L56" s="19">
        <f>SUM('[1]Ф.7(ЗФ).1:Ф.7(ЗФ).50'!L56)</f>
        <v>0</v>
      </c>
      <c r="M56" s="19">
        <f>SUM('[1]Ф.7(ЗФ).1:Ф.7(ЗФ).50'!M56)</f>
        <v>0</v>
      </c>
    </row>
    <row r="57" spans="1:13" ht="21.6" thickTop="1" thickBot="1" x14ac:dyDescent="0.25">
      <c r="A57" s="31" t="s">
        <v>183</v>
      </c>
      <c r="B57" s="27">
        <v>2620</v>
      </c>
      <c r="C57" s="27">
        <v>320</v>
      </c>
      <c r="D57" s="19">
        <f>SUM('[1]Ф.7(ЗФ).1:Ф.7(ЗФ).50'!D57)</f>
        <v>0</v>
      </c>
      <c r="E57" s="19">
        <f>SUM('[1]Ф.7(ЗФ).1:Ф.7(ЗФ).50'!E57)</f>
        <v>0</v>
      </c>
      <c r="F57" s="19">
        <f>SUM('[1]Ф.7(ЗФ).1:Ф.7(ЗФ).50'!F57)</f>
        <v>0</v>
      </c>
      <c r="G57" s="19">
        <f>SUM('[1]Ф.7(ЗФ).1:Ф.7(ЗФ).50'!G57)</f>
        <v>0</v>
      </c>
      <c r="H57" s="19">
        <f>SUM('[1]Ф.7(ЗФ).1:Ф.7(ЗФ).50'!H57)</f>
        <v>0</v>
      </c>
      <c r="I57" s="19">
        <f>SUM('[1]Ф.7(ЗФ).1:Ф.7(ЗФ).50'!I57)</f>
        <v>0</v>
      </c>
      <c r="J57" s="19">
        <f>SUM('[1]Ф.7(ЗФ).1:Ф.7(ЗФ).50'!J57)</f>
        <v>0</v>
      </c>
      <c r="K57" s="19">
        <f>SUM('[1]Ф.7(ЗФ).1:Ф.7(ЗФ).50'!K57)</f>
        <v>0</v>
      </c>
      <c r="L57" s="19">
        <f>SUM('[1]Ф.7(ЗФ).1:Ф.7(ЗФ).50'!L57)</f>
        <v>0</v>
      </c>
      <c r="M57" s="19">
        <f>SUM('[1]Ф.7(ЗФ).1:Ф.7(ЗФ).50'!M57)</f>
        <v>0</v>
      </c>
    </row>
    <row r="58" spans="1:13" ht="21.6" thickTop="1" thickBot="1" x14ac:dyDescent="0.25">
      <c r="A58" s="26" t="s">
        <v>184</v>
      </c>
      <c r="B58" s="27">
        <v>2630</v>
      </c>
      <c r="C58" s="27">
        <v>330</v>
      </c>
      <c r="D58" s="19">
        <f>SUM('[1]Ф.7(ЗФ).1:Ф.7(ЗФ).50'!D58)</f>
        <v>0</v>
      </c>
      <c r="E58" s="19">
        <f>SUM('[1]Ф.7(ЗФ).1:Ф.7(ЗФ).50'!E58)</f>
        <v>0</v>
      </c>
      <c r="F58" s="19">
        <f>SUM('[1]Ф.7(ЗФ).1:Ф.7(ЗФ).50'!F58)</f>
        <v>0</v>
      </c>
      <c r="G58" s="19">
        <f>SUM('[1]Ф.7(ЗФ).1:Ф.7(ЗФ).50'!G58)</f>
        <v>0</v>
      </c>
      <c r="H58" s="19">
        <f>SUM('[1]Ф.7(ЗФ).1:Ф.7(ЗФ).50'!H58)</f>
        <v>0</v>
      </c>
      <c r="I58" s="19">
        <f>SUM('[1]Ф.7(ЗФ).1:Ф.7(ЗФ).50'!I58)</f>
        <v>0</v>
      </c>
      <c r="J58" s="19">
        <f>SUM('[1]Ф.7(ЗФ).1:Ф.7(ЗФ).50'!J58)</f>
        <v>0</v>
      </c>
      <c r="K58" s="19">
        <f>SUM('[1]Ф.7(ЗФ).1:Ф.7(ЗФ).50'!K58)</f>
        <v>0</v>
      </c>
      <c r="L58" s="19">
        <f>SUM('[1]Ф.7(ЗФ).1:Ф.7(ЗФ).50'!L58)</f>
        <v>0</v>
      </c>
      <c r="M58" s="19">
        <f>SUM('[1]Ф.7(ЗФ).1:Ф.7(ЗФ).50'!M58)</f>
        <v>0</v>
      </c>
    </row>
    <row r="59" spans="1:13" ht="11.4" thickTop="1" thickBot="1" x14ac:dyDescent="0.25">
      <c r="A59" s="25" t="s">
        <v>111</v>
      </c>
      <c r="B59" s="23">
        <v>2700</v>
      </c>
      <c r="C59" s="23">
        <v>340</v>
      </c>
      <c r="D59" s="19">
        <f>SUM('[1]Ф.7(ЗФ).1:Ф.7(ЗФ).50'!D59)</f>
        <v>0</v>
      </c>
      <c r="E59" s="19">
        <f>SUM('[1]Ф.7(ЗФ).1:Ф.7(ЗФ).50'!E59)</f>
        <v>0</v>
      </c>
      <c r="F59" s="19">
        <f>SUM('[1]Ф.7(ЗФ).1:Ф.7(ЗФ).50'!F59)</f>
        <v>0</v>
      </c>
      <c r="G59" s="19">
        <f>SUM('[1]Ф.7(ЗФ).1:Ф.7(ЗФ).50'!G59)</f>
        <v>0</v>
      </c>
      <c r="H59" s="19">
        <f>SUM('[1]Ф.7(ЗФ).1:Ф.7(ЗФ).50'!H59)</f>
        <v>0</v>
      </c>
      <c r="I59" s="19">
        <f>SUM('[1]Ф.7(ЗФ).1:Ф.7(ЗФ).50'!I59)</f>
        <v>0</v>
      </c>
      <c r="J59" s="19">
        <f>SUM('[1]Ф.7(ЗФ).1:Ф.7(ЗФ).50'!J59)</f>
        <v>0</v>
      </c>
      <c r="K59" s="19">
        <f>SUM('[1]Ф.7(ЗФ).1:Ф.7(ЗФ).50'!K59)</f>
        <v>0</v>
      </c>
      <c r="L59" s="19">
        <f>SUM('[1]Ф.7(ЗФ).1:Ф.7(ЗФ).50'!L59)</f>
        <v>0</v>
      </c>
      <c r="M59" s="19">
        <f>SUM('[1]Ф.7(ЗФ).1:Ф.7(ЗФ).50'!M59)</f>
        <v>0</v>
      </c>
    </row>
    <row r="60" spans="1:13" ht="11.4" thickTop="1" thickBot="1" x14ac:dyDescent="0.25">
      <c r="A60" s="31" t="s">
        <v>185</v>
      </c>
      <c r="B60" s="27">
        <v>2710</v>
      </c>
      <c r="C60" s="27">
        <v>350</v>
      </c>
      <c r="D60" s="19">
        <f>SUM('[1]Ф.7(ЗФ).1:Ф.7(ЗФ).50'!D60)</f>
        <v>0</v>
      </c>
      <c r="E60" s="19">
        <f>SUM('[1]Ф.7(ЗФ).1:Ф.7(ЗФ).50'!E60)</f>
        <v>0</v>
      </c>
      <c r="F60" s="19">
        <f>SUM('[1]Ф.7(ЗФ).1:Ф.7(ЗФ).50'!F60)</f>
        <v>0</v>
      </c>
      <c r="G60" s="19">
        <f>SUM('[1]Ф.7(ЗФ).1:Ф.7(ЗФ).50'!G60)</f>
        <v>0</v>
      </c>
      <c r="H60" s="19">
        <f>SUM('[1]Ф.7(ЗФ).1:Ф.7(ЗФ).50'!H60)</f>
        <v>0</v>
      </c>
      <c r="I60" s="19">
        <f>SUM('[1]Ф.7(ЗФ).1:Ф.7(ЗФ).50'!I60)</f>
        <v>0</v>
      </c>
      <c r="J60" s="19">
        <f>SUM('[1]Ф.7(ЗФ).1:Ф.7(ЗФ).50'!J60)</f>
        <v>0</v>
      </c>
      <c r="K60" s="19">
        <f>SUM('[1]Ф.7(ЗФ).1:Ф.7(ЗФ).50'!K60)</f>
        <v>0</v>
      </c>
      <c r="L60" s="19">
        <f>SUM('[1]Ф.7(ЗФ).1:Ф.7(ЗФ).50'!L60)</f>
        <v>0</v>
      </c>
      <c r="M60" s="19">
        <f>SUM('[1]Ф.7(ЗФ).1:Ф.7(ЗФ).50'!M60)</f>
        <v>0</v>
      </c>
    </row>
    <row r="61" spans="1:13" ht="11.4" thickTop="1" thickBot="1" x14ac:dyDescent="0.25">
      <c r="A61" s="31" t="s">
        <v>186</v>
      </c>
      <c r="B61" s="27">
        <v>2720</v>
      </c>
      <c r="C61" s="27">
        <v>360</v>
      </c>
      <c r="D61" s="19">
        <f>SUM('[1]Ф.7(ЗФ).1:Ф.7(ЗФ).50'!D61)</f>
        <v>0</v>
      </c>
      <c r="E61" s="19">
        <f>SUM('[1]Ф.7(ЗФ).1:Ф.7(ЗФ).50'!E61)</f>
        <v>0</v>
      </c>
      <c r="F61" s="19">
        <f>SUM('[1]Ф.7(ЗФ).1:Ф.7(ЗФ).50'!F61)</f>
        <v>0</v>
      </c>
      <c r="G61" s="19">
        <f>SUM('[1]Ф.7(ЗФ).1:Ф.7(ЗФ).50'!G61)</f>
        <v>0</v>
      </c>
      <c r="H61" s="19">
        <f>SUM('[1]Ф.7(ЗФ).1:Ф.7(ЗФ).50'!H61)</f>
        <v>0</v>
      </c>
      <c r="I61" s="19">
        <f>SUM('[1]Ф.7(ЗФ).1:Ф.7(ЗФ).50'!I61)</f>
        <v>0</v>
      </c>
      <c r="J61" s="19">
        <f>SUM('[1]Ф.7(ЗФ).1:Ф.7(ЗФ).50'!J61)</f>
        <v>0</v>
      </c>
      <c r="K61" s="19">
        <f>SUM('[1]Ф.7(ЗФ).1:Ф.7(ЗФ).50'!K61)</f>
        <v>0</v>
      </c>
      <c r="L61" s="19">
        <f>SUM('[1]Ф.7(ЗФ).1:Ф.7(ЗФ).50'!L61)</f>
        <v>0</v>
      </c>
      <c r="M61" s="19">
        <f>SUM('[1]Ф.7(ЗФ).1:Ф.7(ЗФ).50'!M61)</f>
        <v>0</v>
      </c>
    </row>
    <row r="62" spans="1:13" ht="11.4" thickTop="1" thickBot="1" x14ac:dyDescent="0.25">
      <c r="A62" s="31" t="s">
        <v>187</v>
      </c>
      <c r="B62" s="27">
        <v>2730</v>
      </c>
      <c r="C62" s="27">
        <v>370</v>
      </c>
      <c r="D62" s="19">
        <f>SUM('[1]Ф.7(ЗФ).1:Ф.7(ЗФ).50'!D62)</f>
        <v>0</v>
      </c>
      <c r="E62" s="19">
        <f>SUM('[1]Ф.7(ЗФ).1:Ф.7(ЗФ).50'!E62)</f>
        <v>0</v>
      </c>
      <c r="F62" s="19">
        <f>SUM('[1]Ф.7(ЗФ).1:Ф.7(ЗФ).50'!F62)</f>
        <v>0</v>
      </c>
      <c r="G62" s="19">
        <f>SUM('[1]Ф.7(ЗФ).1:Ф.7(ЗФ).50'!G62)</f>
        <v>0</v>
      </c>
      <c r="H62" s="19">
        <f>SUM('[1]Ф.7(ЗФ).1:Ф.7(ЗФ).50'!H62)</f>
        <v>0</v>
      </c>
      <c r="I62" s="19">
        <f>SUM('[1]Ф.7(ЗФ).1:Ф.7(ЗФ).50'!I62)</f>
        <v>0</v>
      </c>
      <c r="J62" s="19">
        <f>SUM('[1]Ф.7(ЗФ).1:Ф.7(ЗФ).50'!J62)</f>
        <v>0</v>
      </c>
      <c r="K62" s="19">
        <f>SUM('[1]Ф.7(ЗФ).1:Ф.7(ЗФ).50'!K62)</f>
        <v>0</v>
      </c>
      <c r="L62" s="19">
        <f>SUM('[1]Ф.7(ЗФ).1:Ф.7(ЗФ).50'!L62)</f>
        <v>0</v>
      </c>
      <c r="M62" s="19">
        <f>SUM('[1]Ф.7(ЗФ).1:Ф.7(ЗФ).50'!M62)</f>
        <v>0</v>
      </c>
    </row>
    <row r="63" spans="1:13" ht="11.4" thickTop="1" thickBot="1" x14ac:dyDescent="0.25">
      <c r="A63" s="25" t="s">
        <v>112</v>
      </c>
      <c r="B63" s="23">
        <v>2800</v>
      </c>
      <c r="C63" s="23">
        <v>380</v>
      </c>
      <c r="D63" s="19">
        <f>SUM('[1]Ф.7(ЗФ).1:Ф.7(ЗФ).50'!D63)</f>
        <v>0</v>
      </c>
      <c r="E63" s="19"/>
      <c r="F63" s="19">
        <f>SUM('[1]Ф.7(ЗФ).1:Ф.7(ЗФ).50'!F63)</f>
        <v>0</v>
      </c>
      <c r="G63" s="19">
        <f>SUM('[1]Ф.7(ЗФ).1:Ф.7(ЗФ).50'!G63)</f>
        <v>0</v>
      </c>
      <c r="H63" s="19">
        <f>SUM('[1]Ф.7(ЗФ).1:Ф.7(ЗФ).50'!H63)</f>
        <v>0</v>
      </c>
      <c r="I63" s="19"/>
      <c r="J63" s="19"/>
      <c r="K63" s="19"/>
      <c r="L63" s="19">
        <f>SUM('[1]Ф.7(ЗФ).1:Ф.7(ЗФ).50'!L63)</f>
        <v>0</v>
      </c>
      <c r="M63" s="19">
        <f>I63</f>
        <v>0</v>
      </c>
    </row>
    <row r="64" spans="1:13" ht="12.6" thickTop="1" thickBot="1" x14ac:dyDescent="0.25">
      <c r="A64" s="17" t="s">
        <v>188</v>
      </c>
      <c r="B64" s="17">
        <v>3000</v>
      </c>
      <c r="C64" s="17">
        <v>390</v>
      </c>
      <c r="D64" s="19">
        <f>SUM('[1]Ф.7(ЗФ).1:Ф.7(ЗФ).50'!D64)</f>
        <v>0</v>
      </c>
      <c r="E64" s="19">
        <f>SUM('[1]Ф.7(ЗФ).1:Ф.7(ЗФ).50'!E64)</f>
        <v>0</v>
      </c>
      <c r="F64" s="19">
        <f>SUM('[1]Ф.7(ЗФ).1:Ф.7(ЗФ).50'!F64)</f>
        <v>0</v>
      </c>
      <c r="G64" s="19">
        <f>SUM('[1]Ф.7(ЗФ).1:Ф.7(ЗФ).50'!G64)</f>
        <v>0</v>
      </c>
      <c r="H64" s="19">
        <f>SUM('[1]Ф.7(ЗФ).1:Ф.7(ЗФ).50'!H64)</f>
        <v>0</v>
      </c>
      <c r="I64" s="19">
        <f>SUM('[1]Ф.7(ЗФ).1:Ф.7(ЗФ).50'!I64)</f>
        <v>0</v>
      </c>
      <c r="J64" s="19">
        <f>SUM('[1]Ф.7(ЗФ).1:Ф.7(ЗФ).50'!J64)</f>
        <v>0</v>
      </c>
      <c r="K64" s="19">
        <f>SUM('[1]Ф.7(ЗФ).1:Ф.7(ЗФ).50'!K64)</f>
        <v>0</v>
      </c>
      <c r="L64" s="19">
        <f>SUM('[1]Ф.7(ЗФ).1:Ф.7(ЗФ).50'!L64)</f>
        <v>0</v>
      </c>
      <c r="M64" s="19">
        <f>SUM('[1]Ф.7(ЗФ).1:Ф.7(ЗФ).50'!M64)</f>
        <v>0</v>
      </c>
    </row>
    <row r="65" spans="1:13" ht="13.8" thickTop="1" thickBot="1" x14ac:dyDescent="0.25">
      <c r="A65" s="33" t="s">
        <v>189</v>
      </c>
      <c r="B65" s="23">
        <v>3100</v>
      </c>
      <c r="C65" s="23">
        <v>400</v>
      </c>
      <c r="D65" s="19">
        <f>SUM('[1]Ф.7(ЗФ).1:Ф.7(ЗФ).50'!D65)</f>
        <v>0</v>
      </c>
      <c r="E65" s="19">
        <f>SUM('[1]Ф.7(ЗФ).1:Ф.7(ЗФ).50'!E65)</f>
        <v>0</v>
      </c>
      <c r="F65" s="19">
        <f>SUM('[1]Ф.7(ЗФ).1:Ф.7(ЗФ).50'!F65)</f>
        <v>0</v>
      </c>
      <c r="G65" s="19">
        <f>SUM('[1]Ф.7(ЗФ).1:Ф.7(ЗФ).50'!G65)</f>
        <v>0</v>
      </c>
      <c r="H65" s="19">
        <f>SUM('[1]Ф.7(ЗФ).1:Ф.7(ЗФ).50'!H65)</f>
        <v>0</v>
      </c>
      <c r="I65" s="19">
        <f>SUM('[1]Ф.7(ЗФ).1:Ф.7(ЗФ).50'!I65)</f>
        <v>0</v>
      </c>
      <c r="J65" s="19">
        <f>SUM('[1]Ф.7(ЗФ).1:Ф.7(ЗФ).50'!J65)</f>
        <v>0</v>
      </c>
      <c r="K65" s="19">
        <f>SUM('[1]Ф.7(ЗФ).1:Ф.7(ЗФ).50'!K65)</f>
        <v>0</v>
      </c>
      <c r="L65" s="19">
        <f>SUM('[1]Ф.7(ЗФ).1:Ф.7(ЗФ).50'!L65)</f>
        <v>0</v>
      </c>
      <c r="M65" s="19">
        <f>SUM('[1]Ф.7(ЗФ).1:Ф.7(ЗФ).50'!M65)</f>
        <v>0</v>
      </c>
    </row>
    <row r="66" spans="1:13" ht="21.6" thickTop="1" thickBot="1" x14ac:dyDescent="0.25">
      <c r="A66" s="31" t="s">
        <v>190</v>
      </c>
      <c r="B66" s="27">
        <v>3110</v>
      </c>
      <c r="C66" s="27">
        <v>410</v>
      </c>
      <c r="D66" s="19">
        <f>SUM('[1]Ф.7(ЗФ).1:Ф.7(ЗФ).50'!D66)</f>
        <v>0</v>
      </c>
      <c r="E66" s="19">
        <f>SUM('[1]Ф.7(ЗФ).1:Ф.7(ЗФ).50'!E66)</f>
        <v>0</v>
      </c>
      <c r="F66" s="19">
        <f>SUM('[1]Ф.7(ЗФ).1:Ф.7(ЗФ).50'!F66)</f>
        <v>0</v>
      </c>
      <c r="G66" s="19">
        <f>SUM('[1]Ф.7(ЗФ).1:Ф.7(ЗФ).50'!G66)</f>
        <v>0</v>
      </c>
      <c r="H66" s="19">
        <f>SUM('[1]Ф.7(ЗФ).1:Ф.7(ЗФ).50'!H66)</f>
        <v>0</v>
      </c>
      <c r="I66" s="19">
        <f>SUM('[1]Ф.7(ЗФ).1:Ф.7(ЗФ).50'!I66)</f>
        <v>0</v>
      </c>
      <c r="J66" s="19">
        <f>SUM('[1]Ф.7(ЗФ).1:Ф.7(ЗФ).50'!J66)</f>
        <v>0</v>
      </c>
      <c r="K66" s="19">
        <f>SUM('[1]Ф.7(ЗФ).1:Ф.7(ЗФ).50'!K66)</f>
        <v>0</v>
      </c>
      <c r="L66" s="19">
        <f>SUM('[1]Ф.7(ЗФ).1:Ф.7(ЗФ).50'!L66)</f>
        <v>0</v>
      </c>
      <c r="M66" s="19">
        <f>SUM('[1]Ф.7(ЗФ).1:Ф.7(ЗФ).50'!M66)</f>
        <v>0</v>
      </c>
    </row>
    <row r="67" spans="1:13" ht="11.4" thickTop="1" thickBot="1" x14ac:dyDescent="0.25">
      <c r="A67" s="26" t="s">
        <v>191</v>
      </c>
      <c r="B67" s="27">
        <v>3120</v>
      </c>
      <c r="C67" s="27">
        <v>420</v>
      </c>
      <c r="D67" s="19">
        <f>SUM('[1]Ф.7(ЗФ).1:Ф.7(ЗФ).50'!D67)</f>
        <v>0</v>
      </c>
      <c r="E67" s="19">
        <f>SUM('[1]Ф.7(ЗФ).1:Ф.7(ЗФ).50'!E67)</f>
        <v>0</v>
      </c>
      <c r="F67" s="19">
        <f>SUM('[1]Ф.7(ЗФ).1:Ф.7(ЗФ).50'!F67)</f>
        <v>0</v>
      </c>
      <c r="G67" s="19">
        <f>SUM('[1]Ф.7(ЗФ).1:Ф.7(ЗФ).50'!G67)</f>
        <v>0</v>
      </c>
      <c r="H67" s="19">
        <f>SUM('[1]Ф.7(ЗФ).1:Ф.7(ЗФ).50'!H67)</f>
        <v>0</v>
      </c>
      <c r="I67" s="19">
        <f>SUM('[1]Ф.7(ЗФ).1:Ф.7(ЗФ).50'!I67)</f>
        <v>0</v>
      </c>
      <c r="J67" s="19">
        <f>SUM('[1]Ф.7(ЗФ).1:Ф.7(ЗФ).50'!J67)</f>
        <v>0</v>
      </c>
      <c r="K67" s="19">
        <f>SUM('[1]Ф.7(ЗФ).1:Ф.7(ЗФ).50'!K67)</f>
        <v>0</v>
      </c>
      <c r="L67" s="19">
        <f>SUM('[1]Ф.7(ЗФ).1:Ф.7(ЗФ).50'!L67)</f>
        <v>0</v>
      </c>
      <c r="M67" s="19">
        <f>SUM('[1]Ф.7(ЗФ).1:Ф.7(ЗФ).50'!M67)</f>
        <v>0</v>
      </c>
    </row>
    <row r="68" spans="1:13" ht="11.4" thickTop="1" thickBot="1" x14ac:dyDescent="0.25">
      <c r="A68" s="29" t="s">
        <v>192</v>
      </c>
      <c r="B68" s="75">
        <v>3121</v>
      </c>
      <c r="C68" s="75">
        <v>430</v>
      </c>
      <c r="D68" s="19">
        <f>SUM('[1]Ф.7(ЗФ).1:Ф.7(ЗФ).50'!D68)</f>
        <v>0</v>
      </c>
      <c r="E68" s="19">
        <f>SUM('[1]Ф.7(ЗФ).1:Ф.7(ЗФ).50'!E68)</f>
        <v>0</v>
      </c>
      <c r="F68" s="19">
        <f>SUM('[1]Ф.7(ЗФ).1:Ф.7(ЗФ).50'!F68)</f>
        <v>0</v>
      </c>
      <c r="G68" s="19">
        <f>SUM('[1]Ф.7(ЗФ).1:Ф.7(ЗФ).50'!G68)</f>
        <v>0</v>
      </c>
      <c r="H68" s="19">
        <f>SUM('[1]Ф.7(ЗФ).1:Ф.7(ЗФ).50'!H68)</f>
        <v>0</v>
      </c>
      <c r="I68" s="19">
        <f>SUM('[1]Ф.7(ЗФ).1:Ф.7(ЗФ).50'!I68)</f>
        <v>0</v>
      </c>
      <c r="J68" s="19">
        <f>SUM('[1]Ф.7(ЗФ).1:Ф.7(ЗФ).50'!J68)</f>
        <v>0</v>
      </c>
      <c r="K68" s="19">
        <f>SUM('[1]Ф.7(ЗФ).1:Ф.7(ЗФ).50'!K68)</f>
        <v>0</v>
      </c>
      <c r="L68" s="19">
        <f>SUM('[1]Ф.7(ЗФ).1:Ф.7(ЗФ).50'!L68)</f>
        <v>0</v>
      </c>
      <c r="M68" s="19">
        <f>SUM('[1]Ф.7(ЗФ).1:Ф.7(ЗФ).50'!M68)</f>
        <v>0</v>
      </c>
    </row>
    <row r="69" spans="1:13" ht="11.4" thickTop="1" thickBot="1" x14ac:dyDescent="0.25">
      <c r="A69" s="29" t="s">
        <v>193</v>
      </c>
      <c r="B69" s="75">
        <v>3122</v>
      </c>
      <c r="C69" s="75">
        <v>440</v>
      </c>
      <c r="D69" s="19">
        <f>SUM('[1]Ф.7(ЗФ).1:Ф.7(ЗФ).50'!D69)</f>
        <v>0</v>
      </c>
      <c r="E69" s="19">
        <f>SUM('[1]Ф.7(ЗФ).1:Ф.7(ЗФ).50'!E69)</f>
        <v>0</v>
      </c>
      <c r="F69" s="19">
        <f>SUM('[1]Ф.7(ЗФ).1:Ф.7(ЗФ).50'!F69)</f>
        <v>0</v>
      </c>
      <c r="G69" s="19">
        <f>SUM('[1]Ф.7(ЗФ).1:Ф.7(ЗФ).50'!G69)</f>
        <v>0</v>
      </c>
      <c r="H69" s="19">
        <f>SUM('[1]Ф.7(ЗФ).1:Ф.7(ЗФ).50'!H69)</f>
        <v>0</v>
      </c>
      <c r="I69" s="19">
        <f>SUM('[1]Ф.7(ЗФ).1:Ф.7(ЗФ).50'!I69)</f>
        <v>0</v>
      </c>
      <c r="J69" s="19">
        <f>SUM('[1]Ф.7(ЗФ).1:Ф.7(ЗФ).50'!J69)</f>
        <v>0</v>
      </c>
      <c r="K69" s="19">
        <f>SUM('[1]Ф.7(ЗФ).1:Ф.7(ЗФ).50'!K69)</f>
        <v>0</v>
      </c>
      <c r="L69" s="19">
        <f>SUM('[1]Ф.7(ЗФ).1:Ф.7(ЗФ).50'!L69)</f>
        <v>0</v>
      </c>
      <c r="M69" s="19">
        <f>SUM('[1]Ф.7(ЗФ).1:Ф.7(ЗФ).50'!M69)</f>
        <v>0</v>
      </c>
    </row>
    <row r="70" spans="1:13" ht="11.4" thickTop="1" thickBot="1" x14ac:dyDescent="0.25">
      <c r="A70" s="26" t="s">
        <v>194</v>
      </c>
      <c r="B70" s="27">
        <v>3130</v>
      </c>
      <c r="C70" s="27">
        <v>450</v>
      </c>
      <c r="D70" s="19">
        <f>SUM('[1]Ф.7(ЗФ).1:Ф.7(ЗФ).50'!D70)</f>
        <v>0</v>
      </c>
      <c r="E70" s="19">
        <f>SUM('[1]Ф.7(ЗФ).1:Ф.7(ЗФ).50'!E70)</f>
        <v>0</v>
      </c>
      <c r="F70" s="19">
        <f>SUM('[1]Ф.7(ЗФ).1:Ф.7(ЗФ).50'!F70)</f>
        <v>0</v>
      </c>
      <c r="G70" s="19">
        <f>SUM('[1]Ф.7(ЗФ).1:Ф.7(ЗФ).50'!G70)</f>
        <v>0</v>
      </c>
      <c r="H70" s="19">
        <f>SUM('[1]Ф.7(ЗФ).1:Ф.7(ЗФ).50'!H70)</f>
        <v>0</v>
      </c>
      <c r="I70" s="19">
        <f>SUM('[1]Ф.7(ЗФ).1:Ф.7(ЗФ).50'!I70)</f>
        <v>0</v>
      </c>
      <c r="J70" s="19">
        <f>SUM('[1]Ф.7(ЗФ).1:Ф.7(ЗФ).50'!J70)</f>
        <v>0</v>
      </c>
      <c r="K70" s="19">
        <f>SUM('[1]Ф.7(ЗФ).1:Ф.7(ЗФ).50'!K70)</f>
        <v>0</v>
      </c>
      <c r="L70" s="19">
        <f>SUM('[1]Ф.7(ЗФ).1:Ф.7(ЗФ).50'!L70)</f>
        <v>0</v>
      </c>
      <c r="M70" s="19">
        <f>SUM('[1]Ф.7(ЗФ).1:Ф.7(ЗФ).50'!M70)</f>
        <v>0</v>
      </c>
    </row>
    <row r="71" spans="1:13" ht="11.4" thickTop="1" thickBot="1" x14ac:dyDescent="0.25">
      <c r="A71" s="29" t="s">
        <v>195</v>
      </c>
      <c r="B71" s="75">
        <v>3131</v>
      </c>
      <c r="C71" s="75">
        <v>460</v>
      </c>
      <c r="D71" s="19">
        <f>SUM('[1]Ф.7(ЗФ).1:Ф.7(ЗФ).50'!D71)</f>
        <v>0</v>
      </c>
      <c r="E71" s="19">
        <f>SUM('[1]Ф.7(ЗФ).1:Ф.7(ЗФ).50'!E71)</f>
        <v>0</v>
      </c>
      <c r="F71" s="19">
        <f>SUM('[1]Ф.7(ЗФ).1:Ф.7(ЗФ).50'!F71)</f>
        <v>0</v>
      </c>
      <c r="G71" s="19">
        <f>SUM('[1]Ф.7(ЗФ).1:Ф.7(ЗФ).50'!G71)</f>
        <v>0</v>
      </c>
      <c r="H71" s="19">
        <f>SUM('[1]Ф.7(ЗФ).1:Ф.7(ЗФ).50'!H71)</f>
        <v>0</v>
      </c>
      <c r="I71" s="19">
        <f>SUM('[1]Ф.7(ЗФ).1:Ф.7(ЗФ).50'!I71)</f>
        <v>0</v>
      </c>
      <c r="J71" s="19">
        <f>SUM('[1]Ф.7(ЗФ).1:Ф.7(ЗФ).50'!J71)</f>
        <v>0</v>
      </c>
      <c r="K71" s="19">
        <f>SUM('[1]Ф.7(ЗФ).1:Ф.7(ЗФ).50'!K71)</f>
        <v>0</v>
      </c>
      <c r="L71" s="19">
        <f>SUM('[1]Ф.7(ЗФ).1:Ф.7(ЗФ).50'!L71)</f>
        <v>0</v>
      </c>
      <c r="M71" s="19">
        <f>SUM('[1]Ф.7(ЗФ).1:Ф.7(ЗФ).50'!M71)</f>
        <v>0</v>
      </c>
    </row>
    <row r="72" spans="1:13" ht="11.4" thickTop="1" thickBot="1" x14ac:dyDescent="0.25">
      <c r="A72" s="29" t="s">
        <v>196</v>
      </c>
      <c r="B72" s="75">
        <v>3132</v>
      </c>
      <c r="C72" s="75">
        <v>470</v>
      </c>
      <c r="D72" s="19">
        <f>SUM('[1]Ф.7(ЗФ).1:Ф.7(ЗФ).50'!D72)</f>
        <v>0</v>
      </c>
      <c r="E72" s="19">
        <f>SUM('[1]Ф.7(ЗФ).1:Ф.7(ЗФ).50'!E72)</f>
        <v>0</v>
      </c>
      <c r="F72" s="19">
        <f>SUM('[1]Ф.7(ЗФ).1:Ф.7(ЗФ).50'!F72)</f>
        <v>0</v>
      </c>
      <c r="G72" s="19">
        <f>SUM('[1]Ф.7(ЗФ).1:Ф.7(ЗФ).50'!G72)</f>
        <v>0</v>
      </c>
      <c r="H72" s="19">
        <f>SUM('[1]Ф.7(ЗФ).1:Ф.7(ЗФ).50'!H72)</f>
        <v>0</v>
      </c>
      <c r="I72" s="19">
        <f>SUM('[1]Ф.7(ЗФ).1:Ф.7(ЗФ).50'!I72)</f>
        <v>0</v>
      </c>
      <c r="J72" s="19">
        <f>SUM('[1]Ф.7(ЗФ).1:Ф.7(ЗФ).50'!J72)</f>
        <v>0</v>
      </c>
      <c r="K72" s="19">
        <f>SUM('[1]Ф.7(ЗФ).1:Ф.7(ЗФ).50'!K72)</f>
        <v>0</v>
      </c>
      <c r="L72" s="19">
        <f>SUM('[1]Ф.7(ЗФ).1:Ф.7(ЗФ).50'!L72)</f>
        <v>0</v>
      </c>
      <c r="M72" s="19">
        <f>SUM('[1]Ф.7(ЗФ).1:Ф.7(ЗФ).50'!M72)</f>
        <v>0</v>
      </c>
    </row>
    <row r="73" spans="1:13" ht="11.4" thickTop="1" thickBot="1" x14ac:dyDescent="0.25">
      <c r="A73" s="26" t="s">
        <v>197</v>
      </c>
      <c r="B73" s="27">
        <v>3140</v>
      </c>
      <c r="C73" s="27">
        <v>480</v>
      </c>
      <c r="D73" s="19">
        <f>SUM('[1]Ф.7(ЗФ).1:Ф.7(ЗФ).50'!D73)</f>
        <v>0</v>
      </c>
      <c r="E73" s="19">
        <f>SUM('[1]Ф.7(ЗФ).1:Ф.7(ЗФ).50'!E73)</f>
        <v>0</v>
      </c>
      <c r="F73" s="19">
        <f>SUM('[1]Ф.7(ЗФ).1:Ф.7(ЗФ).50'!F73)</f>
        <v>0</v>
      </c>
      <c r="G73" s="19">
        <f>SUM('[1]Ф.7(ЗФ).1:Ф.7(ЗФ).50'!G73)</f>
        <v>0</v>
      </c>
      <c r="H73" s="19">
        <f>SUM('[1]Ф.7(ЗФ).1:Ф.7(ЗФ).50'!H73)</f>
        <v>0</v>
      </c>
      <c r="I73" s="19">
        <f>SUM('[1]Ф.7(ЗФ).1:Ф.7(ЗФ).50'!I73)</f>
        <v>0</v>
      </c>
      <c r="J73" s="19">
        <f>SUM('[1]Ф.7(ЗФ).1:Ф.7(ЗФ).50'!J73)</f>
        <v>0</v>
      </c>
      <c r="K73" s="19">
        <f>SUM('[1]Ф.7(ЗФ).1:Ф.7(ЗФ).50'!K73)</f>
        <v>0</v>
      </c>
      <c r="L73" s="19">
        <f>SUM('[1]Ф.7(ЗФ).1:Ф.7(ЗФ).50'!L73)</f>
        <v>0</v>
      </c>
      <c r="M73" s="19">
        <f>SUM('[1]Ф.7(ЗФ).1:Ф.7(ЗФ).50'!M73)</f>
        <v>0</v>
      </c>
    </row>
    <row r="74" spans="1:13" ht="12.6" thickTop="1" thickBot="1" x14ac:dyDescent="0.25">
      <c r="A74" s="34" t="s">
        <v>198</v>
      </c>
      <c r="B74" s="75">
        <v>3141</v>
      </c>
      <c r="C74" s="75">
        <v>490</v>
      </c>
      <c r="D74" s="19">
        <f>SUM('[1]Ф.7(ЗФ).1:Ф.7(ЗФ).50'!D74)</f>
        <v>0</v>
      </c>
      <c r="E74" s="19">
        <f>SUM('[1]Ф.7(ЗФ).1:Ф.7(ЗФ).50'!E74)</f>
        <v>0</v>
      </c>
      <c r="F74" s="19">
        <f>SUM('[1]Ф.7(ЗФ).1:Ф.7(ЗФ).50'!F74)</f>
        <v>0</v>
      </c>
      <c r="G74" s="19">
        <f>SUM('[1]Ф.7(ЗФ).1:Ф.7(ЗФ).50'!G74)</f>
        <v>0</v>
      </c>
      <c r="H74" s="19">
        <f>SUM('[1]Ф.7(ЗФ).1:Ф.7(ЗФ).50'!H74)</f>
        <v>0</v>
      </c>
      <c r="I74" s="19">
        <f>SUM('[1]Ф.7(ЗФ).1:Ф.7(ЗФ).50'!I74)</f>
        <v>0</v>
      </c>
      <c r="J74" s="19">
        <f>SUM('[1]Ф.7(ЗФ).1:Ф.7(ЗФ).50'!J74)</f>
        <v>0</v>
      </c>
      <c r="K74" s="19">
        <f>SUM('[1]Ф.7(ЗФ).1:Ф.7(ЗФ).50'!K74)</f>
        <v>0</v>
      </c>
      <c r="L74" s="19">
        <f>SUM('[1]Ф.7(ЗФ).1:Ф.7(ЗФ).50'!L74)</f>
        <v>0</v>
      </c>
      <c r="M74" s="19">
        <f>SUM('[1]Ф.7(ЗФ).1:Ф.7(ЗФ).50'!M74)</f>
        <v>0</v>
      </c>
    </row>
    <row r="75" spans="1:13" ht="12.6" thickTop="1" thickBot="1" x14ac:dyDescent="0.25">
      <c r="A75" s="34" t="s">
        <v>199</v>
      </c>
      <c r="B75" s="75">
        <v>3142</v>
      </c>
      <c r="C75" s="75">
        <v>500</v>
      </c>
      <c r="D75" s="19">
        <f>SUM('[1]Ф.7(ЗФ).1:Ф.7(ЗФ).50'!D75)</f>
        <v>0</v>
      </c>
      <c r="E75" s="19">
        <f>SUM('[1]Ф.7(ЗФ).1:Ф.7(ЗФ).50'!E75)</f>
        <v>0</v>
      </c>
      <c r="F75" s="19">
        <f>SUM('[1]Ф.7(ЗФ).1:Ф.7(ЗФ).50'!F75)</f>
        <v>0</v>
      </c>
      <c r="G75" s="19">
        <f>SUM('[1]Ф.7(ЗФ).1:Ф.7(ЗФ).50'!G75)</f>
        <v>0</v>
      </c>
      <c r="H75" s="19">
        <f>SUM('[1]Ф.7(ЗФ).1:Ф.7(ЗФ).50'!H75)</f>
        <v>0</v>
      </c>
      <c r="I75" s="19">
        <f>SUM('[1]Ф.7(ЗФ).1:Ф.7(ЗФ).50'!I75)</f>
        <v>0</v>
      </c>
      <c r="J75" s="19">
        <f>SUM('[1]Ф.7(ЗФ).1:Ф.7(ЗФ).50'!J75)</f>
        <v>0</v>
      </c>
      <c r="K75" s="19">
        <f>SUM('[1]Ф.7(ЗФ).1:Ф.7(ЗФ).50'!K75)</f>
        <v>0</v>
      </c>
      <c r="L75" s="19">
        <f>SUM('[1]Ф.7(ЗФ).1:Ф.7(ЗФ).50'!L75)</f>
        <v>0</v>
      </c>
      <c r="M75" s="19">
        <f>SUM('[1]Ф.7(ЗФ).1:Ф.7(ЗФ).50'!M75)</f>
        <v>0</v>
      </c>
    </row>
    <row r="76" spans="1:13" ht="12.6" thickTop="1" thickBot="1" x14ac:dyDescent="0.25">
      <c r="A76" s="34" t="s">
        <v>200</v>
      </c>
      <c r="B76" s="75">
        <v>3143</v>
      </c>
      <c r="C76" s="75">
        <v>510</v>
      </c>
      <c r="D76" s="19">
        <f>SUM('[1]Ф.7(ЗФ).1:Ф.7(ЗФ).50'!D76)</f>
        <v>0</v>
      </c>
      <c r="E76" s="19">
        <f>SUM('[1]Ф.7(ЗФ).1:Ф.7(ЗФ).50'!E76)</f>
        <v>0</v>
      </c>
      <c r="F76" s="19">
        <f>SUM('[1]Ф.7(ЗФ).1:Ф.7(ЗФ).50'!F76)</f>
        <v>0</v>
      </c>
      <c r="G76" s="19">
        <f>SUM('[1]Ф.7(ЗФ).1:Ф.7(ЗФ).50'!G76)</f>
        <v>0</v>
      </c>
      <c r="H76" s="19">
        <f>SUM('[1]Ф.7(ЗФ).1:Ф.7(ЗФ).50'!H76)</f>
        <v>0</v>
      </c>
      <c r="I76" s="19">
        <f>SUM('[1]Ф.7(ЗФ).1:Ф.7(ЗФ).50'!I76)</f>
        <v>0</v>
      </c>
      <c r="J76" s="19">
        <f>SUM('[1]Ф.7(ЗФ).1:Ф.7(ЗФ).50'!J76)</f>
        <v>0</v>
      </c>
      <c r="K76" s="19">
        <f>SUM('[1]Ф.7(ЗФ).1:Ф.7(ЗФ).50'!K76)</f>
        <v>0</v>
      </c>
      <c r="L76" s="19">
        <f>SUM('[1]Ф.7(ЗФ).1:Ф.7(ЗФ).50'!L76)</f>
        <v>0</v>
      </c>
      <c r="M76" s="19">
        <f>SUM('[1]Ф.7(ЗФ).1:Ф.7(ЗФ).50'!M76)</f>
        <v>0</v>
      </c>
    </row>
    <row r="77" spans="1:13" ht="11.4" thickTop="1" thickBot="1" x14ac:dyDescent="0.25">
      <c r="A77" s="26" t="s">
        <v>201</v>
      </c>
      <c r="B77" s="27">
        <v>3150</v>
      </c>
      <c r="C77" s="27">
        <v>520</v>
      </c>
      <c r="D77" s="19">
        <f>SUM('[1]Ф.7(ЗФ).1:Ф.7(ЗФ).50'!D77)</f>
        <v>0</v>
      </c>
      <c r="E77" s="19">
        <f>SUM('[1]Ф.7(ЗФ).1:Ф.7(ЗФ).50'!E77)</f>
        <v>0</v>
      </c>
      <c r="F77" s="19">
        <f>SUM('[1]Ф.7(ЗФ).1:Ф.7(ЗФ).50'!F77)</f>
        <v>0</v>
      </c>
      <c r="G77" s="19">
        <f>SUM('[1]Ф.7(ЗФ).1:Ф.7(ЗФ).50'!G77)</f>
        <v>0</v>
      </c>
      <c r="H77" s="19">
        <f>SUM('[1]Ф.7(ЗФ).1:Ф.7(ЗФ).50'!H77)</f>
        <v>0</v>
      </c>
      <c r="I77" s="19">
        <f>SUM('[1]Ф.7(ЗФ).1:Ф.7(ЗФ).50'!I77)</f>
        <v>0</v>
      </c>
      <c r="J77" s="19">
        <f>SUM('[1]Ф.7(ЗФ).1:Ф.7(ЗФ).50'!J77)</f>
        <v>0</v>
      </c>
      <c r="K77" s="19">
        <f>SUM('[1]Ф.7(ЗФ).1:Ф.7(ЗФ).50'!K77)</f>
        <v>0</v>
      </c>
      <c r="L77" s="19">
        <f>SUM('[1]Ф.7(ЗФ).1:Ф.7(ЗФ).50'!L77)</f>
        <v>0</v>
      </c>
      <c r="M77" s="19">
        <f>SUM('[1]Ф.7(ЗФ).1:Ф.7(ЗФ).50'!M77)</f>
        <v>0</v>
      </c>
    </row>
    <row r="78" spans="1:13" ht="11.4" thickTop="1" thickBot="1" x14ac:dyDescent="0.25">
      <c r="A78" s="26" t="s">
        <v>202</v>
      </c>
      <c r="B78" s="27">
        <v>3160</v>
      </c>
      <c r="C78" s="27">
        <v>530</v>
      </c>
      <c r="D78" s="19">
        <f>SUM('[1]Ф.7(ЗФ).1:Ф.7(ЗФ).50'!D78)</f>
        <v>0</v>
      </c>
      <c r="E78" s="19">
        <f>SUM('[1]Ф.7(ЗФ).1:Ф.7(ЗФ).50'!E78)</f>
        <v>0</v>
      </c>
      <c r="F78" s="19">
        <f>SUM('[1]Ф.7(ЗФ).1:Ф.7(ЗФ).50'!F78)</f>
        <v>0</v>
      </c>
      <c r="G78" s="19">
        <f>SUM('[1]Ф.7(ЗФ).1:Ф.7(ЗФ).50'!G78)</f>
        <v>0</v>
      </c>
      <c r="H78" s="19">
        <f>SUM('[1]Ф.7(ЗФ).1:Ф.7(ЗФ).50'!H78)</f>
        <v>0</v>
      </c>
      <c r="I78" s="19">
        <f>SUM('[1]Ф.7(ЗФ).1:Ф.7(ЗФ).50'!I78)</f>
        <v>0</v>
      </c>
      <c r="J78" s="19">
        <f>SUM('[1]Ф.7(ЗФ).1:Ф.7(ЗФ).50'!J78)</f>
        <v>0</v>
      </c>
      <c r="K78" s="19">
        <f>SUM('[1]Ф.7(ЗФ).1:Ф.7(ЗФ).50'!K78)</f>
        <v>0</v>
      </c>
      <c r="L78" s="19">
        <f>SUM('[1]Ф.7(ЗФ).1:Ф.7(ЗФ).50'!L78)</f>
        <v>0</v>
      </c>
      <c r="M78" s="19">
        <f>SUM('[1]Ф.7(ЗФ).1:Ф.7(ЗФ).50'!M78)</f>
        <v>0</v>
      </c>
    </row>
    <row r="79" spans="1:13" ht="11.4" thickTop="1" thickBot="1" x14ac:dyDescent="0.25">
      <c r="A79" s="33" t="s">
        <v>203</v>
      </c>
      <c r="B79" s="23">
        <v>3200</v>
      </c>
      <c r="C79" s="23">
        <v>540</v>
      </c>
      <c r="D79" s="19">
        <f>SUM('[1]Ф.7(ЗФ).1:Ф.7(ЗФ).50'!D79)</f>
        <v>0</v>
      </c>
      <c r="E79" s="19">
        <f>SUM('[1]Ф.7(ЗФ).1:Ф.7(ЗФ).50'!E79)</f>
        <v>0</v>
      </c>
      <c r="F79" s="19">
        <f>SUM('[1]Ф.7(ЗФ).1:Ф.7(ЗФ).50'!F79)</f>
        <v>0</v>
      </c>
      <c r="G79" s="19">
        <f>SUM('[1]Ф.7(ЗФ).1:Ф.7(ЗФ).50'!G79)</f>
        <v>0</v>
      </c>
      <c r="H79" s="19">
        <f>SUM('[1]Ф.7(ЗФ).1:Ф.7(ЗФ).50'!H79)</f>
        <v>0</v>
      </c>
      <c r="I79" s="19">
        <f>SUM('[1]Ф.7(ЗФ).1:Ф.7(ЗФ).50'!I79)</f>
        <v>0</v>
      </c>
      <c r="J79" s="19">
        <f>SUM('[1]Ф.7(ЗФ).1:Ф.7(ЗФ).50'!J79)</f>
        <v>0</v>
      </c>
      <c r="K79" s="19">
        <f>SUM('[1]Ф.7(ЗФ).1:Ф.7(ЗФ).50'!K79)</f>
        <v>0</v>
      </c>
      <c r="L79" s="19">
        <f>SUM('[1]Ф.7(ЗФ).1:Ф.7(ЗФ).50'!L79)</f>
        <v>0</v>
      </c>
      <c r="M79" s="19">
        <f>SUM('[1]Ф.7(ЗФ).1:Ф.7(ЗФ).50'!M79)</f>
        <v>0</v>
      </c>
    </row>
    <row r="80" spans="1:13" ht="21.6" thickTop="1" thickBot="1" x14ac:dyDescent="0.25">
      <c r="A80" s="31" t="s">
        <v>204</v>
      </c>
      <c r="B80" s="27">
        <v>3210</v>
      </c>
      <c r="C80" s="27">
        <v>550</v>
      </c>
      <c r="D80" s="19">
        <f>SUM('[1]Ф.7(ЗФ).1:Ф.7(ЗФ).50'!D80)</f>
        <v>0</v>
      </c>
      <c r="E80" s="19">
        <f>SUM('[1]Ф.7(ЗФ).1:Ф.7(ЗФ).50'!E80)</f>
        <v>0</v>
      </c>
      <c r="F80" s="19">
        <f>SUM('[1]Ф.7(ЗФ).1:Ф.7(ЗФ).50'!F80)</f>
        <v>0</v>
      </c>
      <c r="G80" s="19">
        <f>SUM('[1]Ф.7(ЗФ).1:Ф.7(ЗФ).50'!G80)</f>
        <v>0</v>
      </c>
      <c r="H80" s="19">
        <f>SUM('[1]Ф.7(ЗФ).1:Ф.7(ЗФ).50'!H80)</f>
        <v>0</v>
      </c>
      <c r="I80" s="19">
        <f>SUM('[1]Ф.7(ЗФ).1:Ф.7(ЗФ).50'!I80)</f>
        <v>0</v>
      </c>
      <c r="J80" s="19">
        <f>SUM('[1]Ф.7(ЗФ).1:Ф.7(ЗФ).50'!J80)</f>
        <v>0</v>
      </c>
      <c r="K80" s="19">
        <f>SUM('[1]Ф.7(ЗФ).1:Ф.7(ЗФ).50'!K80)</f>
        <v>0</v>
      </c>
      <c r="L80" s="19">
        <f>SUM('[1]Ф.7(ЗФ).1:Ф.7(ЗФ).50'!L80)</f>
        <v>0</v>
      </c>
      <c r="M80" s="19">
        <f>SUM('[1]Ф.7(ЗФ).1:Ф.7(ЗФ).50'!M80)</f>
        <v>0</v>
      </c>
    </row>
    <row r="81" spans="1:13" ht="21.6" thickTop="1" thickBot="1" x14ac:dyDescent="0.25">
      <c r="A81" s="31" t="s">
        <v>205</v>
      </c>
      <c r="B81" s="27">
        <v>3220</v>
      </c>
      <c r="C81" s="27">
        <v>560</v>
      </c>
      <c r="D81" s="19">
        <f>SUM('[1]Ф.7(ЗФ).1:Ф.7(ЗФ).50'!D81)</f>
        <v>0</v>
      </c>
      <c r="E81" s="19">
        <f>SUM('[1]Ф.7(ЗФ).1:Ф.7(ЗФ).50'!E81)</f>
        <v>0</v>
      </c>
      <c r="F81" s="19">
        <f>SUM('[1]Ф.7(ЗФ).1:Ф.7(ЗФ).50'!F81)</f>
        <v>0</v>
      </c>
      <c r="G81" s="19">
        <f>SUM('[1]Ф.7(ЗФ).1:Ф.7(ЗФ).50'!G81)</f>
        <v>0</v>
      </c>
      <c r="H81" s="19">
        <f>SUM('[1]Ф.7(ЗФ).1:Ф.7(ЗФ).50'!H81)</f>
        <v>0</v>
      </c>
      <c r="I81" s="19">
        <f>SUM('[1]Ф.7(ЗФ).1:Ф.7(ЗФ).50'!I81)</f>
        <v>0</v>
      </c>
      <c r="J81" s="19">
        <f>SUM('[1]Ф.7(ЗФ).1:Ф.7(ЗФ).50'!J81)</f>
        <v>0</v>
      </c>
      <c r="K81" s="19">
        <f>SUM('[1]Ф.7(ЗФ).1:Ф.7(ЗФ).50'!K81)</f>
        <v>0</v>
      </c>
      <c r="L81" s="19">
        <f>SUM('[1]Ф.7(ЗФ).1:Ф.7(ЗФ).50'!L81)</f>
        <v>0</v>
      </c>
      <c r="M81" s="19">
        <f>SUM('[1]Ф.7(ЗФ).1:Ф.7(ЗФ).50'!M81)</f>
        <v>0</v>
      </c>
    </row>
    <row r="82" spans="1:13" ht="21.6" thickTop="1" thickBot="1" x14ac:dyDescent="0.25">
      <c r="A82" s="26" t="s">
        <v>206</v>
      </c>
      <c r="B82" s="27">
        <v>3230</v>
      </c>
      <c r="C82" s="27">
        <v>570</v>
      </c>
      <c r="D82" s="19">
        <f>SUM('[1]Ф.7(ЗФ).1:Ф.7(ЗФ).50'!D82)</f>
        <v>0</v>
      </c>
      <c r="E82" s="19">
        <f>SUM('[1]Ф.7(ЗФ).1:Ф.7(ЗФ).50'!E82)</f>
        <v>0</v>
      </c>
      <c r="F82" s="19">
        <f>SUM('[1]Ф.7(ЗФ).1:Ф.7(ЗФ).50'!F82)</f>
        <v>0</v>
      </c>
      <c r="G82" s="19">
        <f>SUM('[1]Ф.7(ЗФ).1:Ф.7(ЗФ).50'!G82)</f>
        <v>0</v>
      </c>
      <c r="H82" s="19">
        <f>SUM('[1]Ф.7(ЗФ).1:Ф.7(ЗФ).50'!H82)</f>
        <v>0</v>
      </c>
      <c r="I82" s="19">
        <f>SUM('[1]Ф.7(ЗФ).1:Ф.7(ЗФ).50'!I82)</f>
        <v>0</v>
      </c>
      <c r="J82" s="19">
        <f>SUM('[1]Ф.7(ЗФ).1:Ф.7(ЗФ).50'!J82)</f>
        <v>0</v>
      </c>
      <c r="K82" s="19">
        <f>SUM('[1]Ф.7(ЗФ).1:Ф.7(ЗФ).50'!K82)</f>
        <v>0</v>
      </c>
      <c r="L82" s="19">
        <f>SUM('[1]Ф.7(ЗФ).1:Ф.7(ЗФ).50'!L82)</f>
        <v>0</v>
      </c>
      <c r="M82" s="19">
        <f>SUM('[1]Ф.7(ЗФ).1:Ф.7(ЗФ).50'!M82)</f>
        <v>0</v>
      </c>
    </row>
    <row r="83" spans="1:13" ht="11.4" thickTop="1" thickBot="1" x14ac:dyDescent="0.25">
      <c r="A83" s="26" t="s">
        <v>207</v>
      </c>
      <c r="B83" s="27">
        <v>3240</v>
      </c>
      <c r="C83" s="27">
        <v>580</v>
      </c>
      <c r="D83" s="19">
        <f>SUM('[1]Ф.7(ЗФ).1:Ф.7(ЗФ).50'!D83)</f>
        <v>0</v>
      </c>
      <c r="E83" s="19">
        <f>SUM('[1]Ф.7(ЗФ).1:Ф.7(ЗФ).50'!E83)</f>
        <v>0</v>
      </c>
      <c r="F83" s="19">
        <f>SUM('[1]Ф.7(ЗФ).1:Ф.7(ЗФ).50'!F83)</f>
        <v>0</v>
      </c>
      <c r="G83" s="19">
        <f>SUM('[1]Ф.7(ЗФ).1:Ф.7(ЗФ).50'!G83)</f>
        <v>0</v>
      </c>
      <c r="H83" s="19">
        <f>SUM('[1]Ф.7(ЗФ).1:Ф.7(ЗФ).50'!H83)</f>
        <v>0</v>
      </c>
      <c r="I83" s="19">
        <f>SUM('[1]Ф.7(ЗФ).1:Ф.7(ЗФ).50'!I83)</f>
        <v>0</v>
      </c>
      <c r="J83" s="19">
        <f>SUM('[1]Ф.7(ЗФ).1:Ф.7(ЗФ).50'!J83)</f>
        <v>0</v>
      </c>
      <c r="K83" s="19">
        <f>SUM('[1]Ф.7(ЗФ).1:Ф.7(ЗФ).50'!K83)</f>
        <v>0</v>
      </c>
      <c r="L83" s="19">
        <f>SUM('[1]Ф.7(ЗФ).1:Ф.7(ЗФ).50'!L83)</f>
        <v>0</v>
      </c>
      <c r="M83" s="19">
        <f>SUM('[1]Ф.7(ЗФ).1:Ф.7(ЗФ).50'!M83)</f>
        <v>0</v>
      </c>
    </row>
    <row r="84" spans="1:13" ht="11.4" thickTop="1" thickBot="1" x14ac:dyDescent="0.25">
      <c r="A84" s="134" t="s">
        <v>338</v>
      </c>
      <c r="B84" s="35" t="s">
        <v>149</v>
      </c>
      <c r="C84" s="35">
        <v>590</v>
      </c>
      <c r="D84" s="36">
        <f>SUM(D26)+SUM(D27)</f>
        <v>506362.48</v>
      </c>
      <c r="E84" s="36">
        <f t="shared" ref="E84:M84" si="0">SUM(E26)+SUM(E27)</f>
        <v>501704.71</v>
      </c>
      <c r="F84" s="36">
        <f t="shared" si="0"/>
        <v>494849.11</v>
      </c>
      <c r="G84" s="36">
        <f t="shared" si="0"/>
        <v>0</v>
      </c>
      <c r="H84" s="36">
        <f t="shared" si="0"/>
        <v>0</v>
      </c>
      <c r="I84" s="36">
        <f t="shared" si="0"/>
        <v>9630</v>
      </c>
      <c r="J84" s="36">
        <f t="shared" si="0"/>
        <v>0</v>
      </c>
      <c r="K84" s="36">
        <f t="shared" si="0"/>
        <v>9630</v>
      </c>
      <c r="L84" s="36">
        <f t="shared" si="0"/>
        <v>0</v>
      </c>
      <c r="M84" s="36">
        <f t="shared" si="0"/>
        <v>9630</v>
      </c>
    </row>
    <row r="85" spans="1:13" ht="14.4" thickTop="1" x14ac:dyDescent="0.25">
      <c r="A85" s="426" t="s">
        <v>339</v>
      </c>
      <c r="B85" s="427"/>
      <c r="C85" s="427"/>
      <c r="D85" s="427"/>
      <c r="E85" s="1"/>
      <c r="F85" s="1"/>
      <c r="G85" s="1"/>
      <c r="H85" s="1"/>
      <c r="I85" s="1"/>
      <c r="J85" s="1"/>
      <c r="K85" s="1"/>
      <c r="L85" s="1"/>
      <c r="M85" s="1"/>
    </row>
    <row r="86" spans="1:13" ht="13.8" x14ac:dyDescent="0.25">
      <c r="A86" s="37" t="s">
        <v>344</v>
      </c>
      <c r="B86" s="1"/>
      <c r="C86" s="37"/>
      <c r="D86" s="37"/>
      <c r="E86" s="37"/>
      <c r="F86" s="37"/>
      <c r="G86" s="422"/>
      <c r="H86" s="422"/>
      <c r="I86" s="1"/>
      <c r="J86" s="423" t="s">
        <v>345</v>
      </c>
      <c r="K86" s="423"/>
      <c r="L86" s="423"/>
      <c r="M86" s="1"/>
    </row>
    <row r="87" spans="1:13" ht="13.8" x14ac:dyDescent="0.25">
      <c r="A87" s="37"/>
      <c r="B87" s="1"/>
      <c r="C87" s="37"/>
      <c r="D87" s="37"/>
      <c r="E87" s="37"/>
      <c r="F87" s="37"/>
      <c r="G87" s="424" t="s">
        <v>208</v>
      </c>
      <c r="H87" s="424"/>
      <c r="I87" s="1"/>
      <c r="J87" s="425"/>
      <c r="K87" s="425"/>
      <c r="L87" s="1"/>
      <c r="M87" s="1"/>
    </row>
    <row r="88" spans="1:13" ht="13.8" x14ac:dyDescent="0.25">
      <c r="A88" s="37" t="s">
        <v>354</v>
      </c>
      <c r="B88" s="1"/>
      <c r="C88" s="37"/>
      <c r="D88" s="37"/>
      <c r="E88" s="37"/>
      <c r="F88" s="37"/>
      <c r="G88" s="422"/>
      <c r="H88" s="422"/>
      <c r="I88" s="1"/>
      <c r="J88" s="423" t="s">
        <v>346</v>
      </c>
      <c r="K88" s="423"/>
      <c r="L88" s="423"/>
      <c r="M88" s="1"/>
    </row>
    <row r="89" spans="1:13" ht="13.8" x14ac:dyDescent="0.25">
      <c r="A89" s="135" t="s">
        <v>394</v>
      </c>
      <c r="B89" s="1"/>
      <c r="C89" s="37"/>
      <c r="D89" s="37"/>
      <c r="E89" s="37"/>
      <c r="F89" s="37"/>
      <c r="G89" s="424" t="s">
        <v>208</v>
      </c>
      <c r="H89" s="424"/>
      <c r="I89" s="1"/>
      <c r="J89" s="425"/>
      <c r="K89" s="425"/>
      <c r="L89" s="38"/>
      <c r="M89" s="1"/>
    </row>
  </sheetData>
  <mergeCells count="43">
    <mergeCell ref="A14:D14"/>
    <mergeCell ref="F14:L14"/>
    <mergeCell ref="J1:M3"/>
    <mergeCell ref="A4:M4"/>
    <mergeCell ref="A5:G5"/>
    <mergeCell ref="A6:M6"/>
    <mergeCell ref="B9:J9"/>
    <mergeCell ref="B10:J10"/>
    <mergeCell ref="B11:J11"/>
    <mergeCell ref="A12:D12"/>
    <mergeCell ref="F12:L12"/>
    <mergeCell ref="A13:D13"/>
    <mergeCell ref="F13:L13"/>
    <mergeCell ref="A15:D15"/>
    <mergeCell ref="F15:L15"/>
    <mergeCell ref="A18:L18"/>
    <mergeCell ref="A19:A24"/>
    <mergeCell ref="B19:B24"/>
    <mergeCell ref="C19:C24"/>
    <mergeCell ref="D19:G19"/>
    <mergeCell ref="H19:L19"/>
    <mergeCell ref="J21:K21"/>
    <mergeCell ref="J22:J24"/>
    <mergeCell ref="M19:M24"/>
    <mergeCell ref="D20:D24"/>
    <mergeCell ref="E20:F20"/>
    <mergeCell ref="G20:G24"/>
    <mergeCell ref="H20:H24"/>
    <mergeCell ref="I20:K20"/>
    <mergeCell ref="L20:L24"/>
    <mergeCell ref="E21:E24"/>
    <mergeCell ref="F21:F24"/>
    <mergeCell ref="I21:I24"/>
    <mergeCell ref="A85:D85"/>
    <mergeCell ref="G86:H86"/>
    <mergeCell ref="J86:L86"/>
    <mergeCell ref="G87:H87"/>
    <mergeCell ref="J87:K87"/>
    <mergeCell ref="G88:H88"/>
    <mergeCell ref="J88:L88"/>
    <mergeCell ref="G89:H89"/>
    <mergeCell ref="J89:K89"/>
    <mergeCell ref="K22:K24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zoomScaleNormal="100" workbookViewId="0">
      <selection activeCell="B74" sqref="B74"/>
    </sheetView>
  </sheetViews>
  <sheetFormatPr defaultRowHeight="10.199999999999999" x14ac:dyDescent="0.2"/>
  <cols>
    <col min="1" max="1" width="51.85546875" customWidth="1"/>
    <col min="2" max="2" width="5.5703125" bestFit="1" customWidth="1"/>
    <col min="3" max="3" width="8.85546875" bestFit="1" customWidth="1"/>
    <col min="4" max="4" width="14.140625" customWidth="1"/>
    <col min="5" max="5" width="13.5703125" customWidth="1"/>
    <col min="6" max="6" width="12" customWidth="1"/>
    <col min="7" max="7" width="9" customWidth="1"/>
    <col min="8" max="8" width="14.140625" customWidth="1"/>
    <col min="9" max="9" width="12.7109375" customWidth="1"/>
    <col min="10" max="10" width="10.5703125" customWidth="1"/>
    <col min="11" max="11" width="9" customWidth="1"/>
    <col min="12" max="12" width="11.42578125" customWidth="1"/>
    <col min="13" max="13" width="11" customWidth="1"/>
    <col min="14" max="14" width="9.140625" hidden="1" customWidth="1"/>
  </cols>
  <sheetData>
    <row r="1" spans="1:13" ht="13.8" x14ac:dyDescent="0.25">
      <c r="A1" s="1"/>
      <c r="B1" s="1"/>
      <c r="C1" s="1"/>
      <c r="D1" s="1"/>
      <c r="E1" s="1"/>
      <c r="F1" s="1"/>
      <c r="G1" s="1"/>
      <c r="H1" s="1"/>
      <c r="I1" s="1"/>
      <c r="J1" s="432" t="s">
        <v>125</v>
      </c>
      <c r="K1" s="432"/>
      <c r="L1" s="432"/>
      <c r="M1" s="432"/>
    </row>
    <row r="2" spans="1:13" ht="13.8" x14ac:dyDescent="0.25">
      <c r="A2" s="1"/>
      <c r="B2" s="1"/>
      <c r="C2" s="1"/>
      <c r="D2" s="1"/>
      <c r="E2" s="1"/>
      <c r="F2" s="1"/>
      <c r="G2" s="1"/>
      <c r="H2" s="1"/>
      <c r="I2" s="1"/>
      <c r="J2" s="432"/>
      <c r="K2" s="432"/>
      <c r="L2" s="432"/>
      <c r="M2" s="432"/>
    </row>
    <row r="3" spans="1:13" ht="13.8" x14ac:dyDescent="0.25">
      <c r="A3" s="1"/>
      <c r="B3" s="1"/>
      <c r="C3" s="1"/>
      <c r="D3" s="1"/>
      <c r="E3" s="1"/>
      <c r="F3" s="1"/>
      <c r="G3" s="1"/>
      <c r="H3" s="1"/>
      <c r="I3" s="1"/>
      <c r="J3" s="432"/>
      <c r="K3" s="432"/>
      <c r="L3" s="432"/>
      <c r="M3" s="432"/>
    </row>
    <row r="4" spans="1:13" ht="13.8" x14ac:dyDescent="0.25">
      <c r="A4" s="433" t="s">
        <v>126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1:13" ht="13.8" x14ac:dyDescent="0.25">
      <c r="A5" s="356" t="str">
        <f>IF([1]ЗАПОЛНИТЬ!$F$7=1,CONCATENATE([1]шапки!A6),CONCATENATE([1]шапки!A6,[1]шапки!C6))</f>
        <v xml:space="preserve">про заборгованість за бюджетними коштами (форма   № 7д, </v>
      </c>
      <c r="B5" s="356"/>
      <c r="C5" s="356"/>
      <c r="D5" s="356"/>
      <c r="E5" s="356"/>
      <c r="F5" s="356"/>
      <c r="G5" s="356"/>
      <c r="H5" s="2" t="str">
        <f>IF([1]ЗАПОЛНИТЬ!$F$7=1,[1]шапки!C6,[1]шапки!D6)</f>
        <v xml:space="preserve">   №7м)</v>
      </c>
      <c r="I5" s="3" t="str">
        <f>IF([1]ЗАПОЛНИТЬ!$F$7=1,[1]шапки!D6,"")</f>
        <v/>
      </c>
      <c r="J5" s="1"/>
      <c r="K5" s="1"/>
      <c r="L5" s="3"/>
      <c r="M5" s="3"/>
    </row>
    <row r="6" spans="1:13" ht="13.8" x14ac:dyDescent="0.25">
      <c r="A6" s="433" t="s">
        <v>391</v>
      </c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</row>
    <row r="7" spans="1:1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 t="s">
        <v>127</v>
      </c>
    </row>
    <row r="9" spans="1:13" ht="12" x14ac:dyDescent="0.25">
      <c r="A9" s="6" t="s">
        <v>4</v>
      </c>
      <c r="B9" s="434" t="s">
        <v>333</v>
      </c>
      <c r="C9" s="434"/>
      <c r="D9" s="434"/>
      <c r="E9" s="434"/>
      <c r="F9" s="434"/>
      <c r="G9" s="434"/>
      <c r="H9" s="434"/>
      <c r="I9" s="434"/>
      <c r="J9" s="434"/>
      <c r="K9" s="7" t="s">
        <v>5</v>
      </c>
      <c r="L9" s="4"/>
      <c r="M9" s="8" t="s">
        <v>6</v>
      </c>
    </row>
    <row r="10" spans="1:13" ht="36" x14ac:dyDescent="0.25">
      <c r="A10" s="9" t="s">
        <v>7</v>
      </c>
      <c r="B10" s="435" t="s">
        <v>334</v>
      </c>
      <c r="C10" s="435"/>
      <c r="D10" s="435"/>
      <c r="E10" s="435"/>
      <c r="F10" s="435"/>
      <c r="G10" s="435"/>
      <c r="H10" s="435"/>
      <c r="I10" s="435"/>
      <c r="J10" s="435"/>
      <c r="K10" s="7" t="s">
        <v>347</v>
      </c>
      <c r="L10" s="4"/>
      <c r="M10" s="8" t="s">
        <v>348</v>
      </c>
    </row>
    <row r="11" spans="1:13" ht="12" x14ac:dyDescent="0.25">
      <c r="A11" s="9" t="s">
        <v>8</v>
      </c>
      <c r="B11" s="436" t="s">
        <v>9</v>
      </c>
      <c r="C11" s="436"/>
      <c r="D11" s="436"/>
      <c r="E11" s="436"/>
      <c r="F11" s="436"/>
      <c r="G11" s="436"/>
      <c r="H11" s="436"/>
      <c r="I11" s="436"/>
      <c r="J11" s="436"/>
      <c r="K11" s="7" t="s">
        <v>10</v>
      </c>
      <c r="L11" s="4"/>
      <c r="M11" s="8">
        <v>420</v>
      </c>
    </row>
    <row r="12" spans="1:13" ht="12" x14ac:dyDescent="0.2">
      <c r="A12" s="442" t="s">
        <v>128</v>
      </c>
      <c r="B12" s="442"/>
      <c r="C12" s="442"/>
      <c r="D12" s="442"/>
      <c r="E12" s="10" t="s">
        <v>335</v>
      </c>
      <c r="F12" s="443"/>
      <c r="G12" s="443"/>
      <c r="H12" s="443"/>
      <c r="I12" s="443"/>
      <c r="J12" s="443"/>
      <c r="K12" s="443"/>
      <c r="L12" s="444"/>
      <c r="M12" s="4"/>
    </row>
    <row r="13" spans="1:13" ht="16.2" x14ac:dyDescent="0.35">
      <c r="A13" s="428" t="s">
        <v>129</v>
      </c>
      <c r="B13" s="428"/>
      <c r="C13" s="428"/>
      <c r="D13" s="428"/>
      <c r="E13" s="136"/>
      <c r="F13" s="414"/>
      <c r="G13" s="414"/>
      <c r="H13" s="414"/>
      <c r="I13" s="414"/>
      <c r="J13" s="414"/>
      <c r="K13" s="414"/>
      <c r="L13" s="414"/>
      <c r="M13" s="445"/>
    </row>
    <row r="14" spans="1:13" ht="10.8" x14ac:dyDescent="0.25">
      <c r="A14" s="428" t="s">
        <v>130</v>
      </c>
      <c r="B14" s="428"/>
      <c r="C14" s="428"/>
      <c r="D14" s="428"/>
      <c r="E14" s="12" t="s">
        <v>131</v>
      </c>
      <c r="F14" s="440" t="s">
        <v>336</v>
      </c>
      <c r="G14" s="440"/>
      <c r="H14" s="440"/>
      <c r="I14" s="440"/>
      <c r="J14" s="440"/>
      <c r="K14" s="440"/>
      <c r="L14" s="440"/>
      <c r="M14" s="441"/>
    </row>
    <row r="15" spans="1:13" ht="27" customHeight="1" x14ac:dyDescent="0.35">
      <c r="A15" s="428" t="s">
        <v>261</v>
      </c>
      <c r="B15" s="428"/>
      <c r="C15" s="428"/>
      <c r="D15" s="428"/>
      <c r="E15" s="137"/>
      <c r="F15" s="349"/>
      <c r="G15" s="349"/>
      <c r="H15" s="349"/>
      <c r="I15" s="349"/>
      <c r="J15" s="349"/>
      <c r="K15" s="349"/>
      <c r="L15" s="349"/>
      <c r="M15" s="439"/>
    </row>
    <row r="16" spans="1:13" ht="17.399999999999999" customHeight="1" x14ac:dyDescent="0.2">
      <c r="A16" s="14" t="s">
        <v>356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15" t="s">
        <v>132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0.8" thickBot="1" x14ac:dyDescent="0.25">
      <c r="A18" s="429" t="s">
        <v>240</v>
      </c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"/>
    </row>
    <row r="19" spans="1:13" ht="19.2" customHeight="1" thickTop="1" thickBot="1" x14ac:dyDescent="0.25">
      <c r="A19" s="351" t="s">
        <v>134</v>
      </c>
      <c r="B19" s="351" t="s">
        <v>135</v>
      </c>
      <c r="C19" s="351" t="s">
        <v>17</v>
      </c>
      <c r="D19" s="351" t="s">
        <v>136</v>
      </c>
      <c r="E19" s="351"/>
      <c r="F19" s="351"/>
      <c r="G19" s="351"/>
      <c r="H19" s="351" t="s">
        <v>137</v>
      </c>
      <c r="I19" s="351"/>
      <c r="J19" s="351"/>
      <c r="K19" s="351"/>
      <c r="L19" s="351"/>
      <c r="M19" s="351" t="s">
        <v>138</v>
      </c>
    </row>
    <row r="20" spans="1:13" ht="22.2" customHeight="1" thickTop="1" thickBot="1" x14ac:dyDescent="0.25">
      <c r="A20" s="351"/>
      <c r="B20" s="351"/>
      <c r="C20" s="351"/>
      <c r="D20" s="351" t="s">
        <v>139</v>
      </c>
      <c r="E20" s="351" t="s">
        <v>140</v>
      </c>
      <c r="F20" s="351"/>
      <c r="G20" s="351" t="s">
        <v>141</v>
      </c>
      <c r="H20" s="351" t="s">
        <v>142</v>
      </c>
      <c r="I20" s="351" t="s">
        <v>140</v>
      </c>
      <c r="J20" s="351"/>
      <c r="K20" s="351"/>
      <c r="L20" s="351" t="s">
        <v>141</v>
      </c>
      <c r="M20" s="351"/>
    </row>
    <row r="21" spans="1:13" ht="11.4" thickTop="1" thickBot="1" x14ac:dyDescent="0.25">
      <c r="A21" s="351"/>
      <c r="B21" s="351"/>
      <c r="C21" s="351"/>
      <c r="D21" s="351"/>
      <c r="E21" s="351" t="s">
        <v>143</v>
      </c>
      <c r="F21" s="351" t="s">
        <v>144</v>
      </c>
      <c r="G21" s="351"/>
      <c r="H21" s="351"/>
      <c r="I21" s="351" t="s">
        <v>143</v>
      </c>
      <c r="J21" s="430" t="s">
        <v>145</v>
      </c>
      <c r="K21" s="430"/>
      <c r="L21" s="351"/>
      <c r="M21" s="351"/>
    </row>
    <row r="22" spans="1:13" ht="11.4" thickTop="1" thickBot="1" x14ac:dyDescent="0.25">
      <c r="A22" s="351"/>
      <c r="B22" s="351"/>
      <c r="C22" s="351"/>
      <c r="D22" s="351"/>
      <c r="E22" s="351"/>
      <c r="F22" s="351"/>
      <c r="G22" s="351"/>
      <c r="H22" s="351"/>
      <c r="I22" s="351"/>
      <c r="J22" s="351" t="s">
        <v>146</v>
      </c>
      <c r="K22" s="351" t="s">
        <v>147</v>
      </c>
      <c r="L22" s="351"/>
      <c r="M22" s="351"/>
    </row>
    <row r="23" spans="1:13" ht="11.4" thickTop="1" thickBot="1" x14ac:dyDescent="0.25">
      <c r="A23" s="351"/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</row>
    <row r="24" spans="1:13" ht="11.4" thickTop="1" thickBot="1" x14ac:dyDescent="0.25">
      <c r="A24" s="351"/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</row>
    <row r="25" spans="1:13" ht="11.4" thickTop="1" thickBot="1" x14ac:dyDescent="0.25">
      <c r="A25" s="16">
        <v>1</v>
      </c>
      <c r="B25" s="16">
        <v>2</v>
      </c>
      <c r="C25" s="16">
        <v>3</v>
      </c>
      <c r="D25" s="16">
        <v>4</v>
      </c>
      <c r="E25" s="16">
        <v>5</v>
      </c>
      <c r="F25" s="16">
        <v>6</v>
      </c>
      <c r="G25" s="16">
        <v>7</v>
      </c>
      <c r="H25" s="16">
        <v>8</v>
      </c>
      <c r="I25" s="16">
        <v>9</v>
      </c>
      <c r="J25" s="16">
        <v>10</v>
      </c>
      <c r="K25" s="16">
        <v>11</v>
      </c>
      <c r="L25" s="16">
        <v>12</v>
      </c>
      <c r="M25" s="16">
        <v>13</v>
      </c>
    </row>
    <row r="26" spans="1:13" ht="12.6" thickTop="1" thickBot="1" x14ac:dyDescent="0.25">
      <c r="A26" s="17" t="s">
        <v>148</v>
      </c>
      <c r="B26" s="17" t="s">
        <v>149</v>
      </c>
      <c r="C26" s="18" t="s">
        <v>150</v>
      </c>
      <c r="D26" s="19">
        <v>87418.55</v>
      </c>
      <c r="E26" s="19">
        <v>87418.55</v>
      </c>
      <c r="F26" s="19">
        <f>SUM('[1]Ф.7(СФ).1:Ф.7(СФ).35'!F26)</f>
        <v>0</v>
      </c>
      <c r="G26" s="19">
        <f>SUM('[1]Ф.7(СФ).1:Ф.7(СФ).35'!G26)</f>
        <v>0</v>
      </c>
      <c r="H26" s="19">
        <v>765845.95</v>
      </c>
      <c r="I26" s="19">
        <v>765845.95</v>
      </c>
      <c r="J26" s="19">
        <f>SUM('[1]Ф.7(СФ).1:Ф.7(СФ).35'!J26)</f>
        <v>0</v>
      </c>
      <c r="K26" s="20" t="s">
        <v>149</v>
      </c>
      <c r="L26" s="19"/>
      <c r="M26" s="21" t="s">
        <v>149</v>
      </c>
    </row>
    <row r="27" spans="1:13" ht="14.4" thickTop="1" thickBot="1" x14ac:dyDescent="0.25">
      <c r="A27" s="22" t="s">
        <v>337</v>
      </c>
      <c r="B27" s="22" t="s">
        <v>149</v>
      </c>
      <c r="C27" s="18" t="s">
        <v>151</v>
      </c>
      <c r="D27" s="19">
        <f>SUM('[1]Ф.7(СФ).1:Ф.7(СФ).35'!D27)</f>
        <v>0</v>
      </c>
      <c r="E27" s="19">
        <f>SUM('[1]Ф.7(СФ).1:Ф.7(СФ).35'!E27)</f>
        <v>0</v>
      </c>
      <c r="F27" s="19">
        <f>SUM('[1]Ф.7(СФ).1:Ф.7(СФ).35'!F27)</f>
        <v>0</v>
      </c>
      <c r="G27" s="19">
        <f>SUM('[1]Ф.7(СФ).1:Ф.7(СФ).35'!G27)</f>
        <v>0</v>
      </c>
      <c r="H27" s="19"/>
      <c r="I27" s="19"/>
      <c r="J27" s="19"/>
      <c r="K27" s="19">
        <v>0</v>
      </c>
      <c r="L27" s="19">
        <f>SUM('[1]Ф.7(СФ).1:Ф.7(СФ).35'!L27)</f>
        <v>0</v>
      </c>
      <c r="M27" s="19"/>
    </row>
    <row r="28" spans="1:13" ht="21.6" thickTop="1" thickBot="1" x14ac:dyDescent="0.25">
      <c r="A28" s="23" t="s">
        <v>152</v>
      </c>
      <c r="B28" s="17">
        <v>2000</v>
      </c>
      <c r="C28" s="24" t="s">
        <v>153</v>
      </c>
      <c r="D28" s="19">
        <f>SUM('[1]Ф.7(СФ).1:Ф.7(СФ).35'!D28)</f>
        <v>0</v>
      </c>
      <c r="E28" s="19"/>
      <c r="F28" s="19">
        <f>SUM('[1]Ф.7(СФ).1:Ф.7(СФ).35'!F28)</f>
        <v>0</v>
      </c>
      <c r="G28" s="19">
        <f>SUM('[1]Ф.7(СФ).1:Ф.7(СФ).35'!G28)</f>
        <v>0</v>
      </c>
      <c r="H28" s="19">
        <f>SUM('[1]Ф.7(СФ).1:Ф.7(СФ).35'!H28)</f>
        <v>0</v>
      </c>
      <c r="I28" s="19"/>
      <c r="J28" s="19"/>
      <c r="K28" s="19">
        <f>SUM('[1]Ф.7(СФ).1:Ф.7(СФ).35'!K28)</f>
        <v>0</v>
      </c>
      <c r="L28" s="19">
        <f>SUM('[1]Ф.7(СФ).1:Ф.7(СФ).35'!L28)</f>
        <v>0</v>
      </c>
      <c r="M28" s="19"/>
    </row>
    <row r="29" spans="1:13" ht="11.4" thickTop="1" thickBot="1" x14ac:dyDescent="0.25">
      <c r="A29" s="25" t="s">
        <v>107</v>
      </c>
      <c r="B29" s="23">
        <v>2100</v>
      </c>
      <c r="C29" s="24" t="s">
        <v>154</v>
      </c>
      <c r="D29" s="19">
        <f>SUM('[1]Ф.7(СФ).1:Ф.7(СФ).35'!D29)</f>
        <v>0</v>
      </c>
      <c r="E29" s="19">
        <f>SUM('[1]Ф.7(СФ).1:Ф.7(СФ).35'!E29)</f>
        <v>0</v>
      </c>
      <c r="F29" s="19">
        <f>SUM('[1]Ф.7(СФ).1:Ф.7(СФ).35'!F29)</f>
        <v>0</v>
      </c>
      <c r="G29" s="19">
        <f>SUM('[1]Ф.7(СФ).1:Ф.7(СФ).35'!G29)</f>
        <v>0</v>
      </c>
      <c r="H29" s="19">
        <f>SUM('[1]Ф.7(СФ).1:Ф.7(СФ).35'!H29)</f>
        <v>0</v>
      </c>
      <c r="I29" s="19">
        <f>SUM('[1]Ф.7(СФ).1:Ф.7(СФ).35'!I29)</f>
        <v>0</v>
      </c>
      <c r="J29" s="19">
        <f>SUM('[1]Ф.7(СФ).1:Ф.7(СФ).35'!J29)</f>
        <v>0</v>
      </c>
      <c r="K29" s="19">
        <f>SUM('[1]Ф.7(СФ).1:Ф.7(СФ).35'!K29)</f>
        <v>0</v>
      </c>
      <c r="L29" s="19">
        <f>SUM('[1]Ф.7(СФ).1:Ф.7(СФ).35'!L29)</f>
        <v>0</v>
      </c>
      <c r="M29" s="19">
        <f>SUM('[1]Ф.7(СФ).1:Ф.7(СФ).35'!M29)</f>
        <v>0</v>
      </c>
    </row>
    <row r="30" spans="1:13" ht="11.4" thickTop="1" thickBot="1" x14ac:dyDescent="0.25">
      <c r="A30" s="26" t="s">
        <v>155</v>
      </c>
      <c r="B30" s="27">
        <v>2110</v>
      </c>
      <c r="C30" s="28" t="s">
        <v>156</v>
      </c>
      <c r="D30" s="19">
        <f>SUM('[1]Ф.7(СФ).1:Ф.7(СФ).35'!D30)</f>
        <v>0</v>
      </c>
      <c r="E30" s="19">
        <f>SUM('[1]Ф.7(СФ).1:Ф.7(СФ).35'!E30)</f>
        <v>0</v>
      </c>
      <c r="F30" s="19">
        <f>SUM('[1]Ф.7(СФ).1:Ф.7(СФ).35'!F30)</f>
        <v>0</v>
      </c>
      <c r="G30" s="19">
        <f>SUM('[1]Ф.7(СФ).1:Ф.7(СФ).35'!G30)</f>
        <v>0</v>
      </c>
      <c r="H30" s="19">
        <f>SUM('[1]Ф.7(СФ).1:Ф.7(СФ).35'!H30)</f>
        <v>0</v>
      </c>
      <c r="I30" s="19">
        <f>SUM('[1]Ф.7(СФ).1:Ф.7(СФ).35'!I30)</f>
        <v>0</v>
      </c>
      <c r="J30" s="19">
        <f>SUM('[1]Ф.7(СФ).1:Ф.7(СФ).35'!J30)</f>
        <v>0</v>
      </c>
      <c r="K30" s="19">
        <f>SUM('[1]Ф.7(СФ).1:Ф.7(СФ).35'!K30)</f>
        <v>0</v>
      </c>
      <c r="L30" s="19">
        <f>SUM('[1]Ф.7(СФ).1:Ф.7(СФ).35'!L30)</f>
        <v>0</v>
      </c>
      <c r="M30" s="19">
        <f>SUM('[1]Ф.7(СФ).1:Ф.7(СФ).35'!M30)</f>
        <v>0</v>
      </c>
    </row>
    <row r="31" spans="1:13" ht="11.4" thickTop="1" thickBot="1" x14ac:dyDescent="0.25">
      <c r="A31" s="29" t="s">
        <v>157</v>
      </c>
      <c r="B31" s="75">
        <v>2111</v>
      </c>
      <c r="C31" s="30" t="s">
        <v>158</v>
      </c>
      <c r="D31" s="19">
        <f>SUM('[1]Ф.7(СФ).1:Ф.7(СФ).35'!D31)</f>
        <v>0</v>
      </c>
      <c r="E31" s="19">
        <f>SUM('[1]Ф.7(СФ).1:Ф.7(СФ).35'!E31)</f>
        <v>0</v>
      </c>
      <c r="F31" s="19">
        <f>SUM('[1]Ф.7(СФ).1:Ф.7(СФ).35'!F31)</f>
        <v>0</v>
      </c>
      <c r="G31" s="19">
        <f>SUM('[1]Ф.7(СФ).1:Ф.7(СФ).35'!G31)</f>
        <v>0</v>
      </c>
      <c r="H31" s="19">
        <f>SUM('[1]Ф.7(СФ).1:Ф.7(СФ).35'!H31)</f>
        <v>0</v>
      </c>
      <c r="I31" s="19">
        <f>SUM('[1]Ф.7(СФ).1:Ф.7(СФ).35'!I31)</f>
        <v>0</v>
      </c>
      <c r="J31" s="19">
        <f>SUM('[1]Ф.7(СФ).1:Ф.7(СФ).35'!J31)</f>
        <v>0</v>
      </c>
      <c r="K31" s="19">
        <f>SUM('[1]Ф.7(СФ).1:Ф.7(СФ).35'!K31)</f>
        <v>0</v>
      </c>
      <c r="L31" s="19">
        <f>SUM('[1]Ф.7(СФ).1:Ф.7(СФ).35'!L31)</f>
        <v>0</v>
      </c>
      <c r="M31" s="19">
        <f>SUM('[1]Ф.7(СФ).1:Ф.7(СФ).35'!M31)</f>
        <v>0</v>
      </c>
    </row>
    <row r="32" spans="1:13" ht="11.4" thickTop="1" thickBot="1" x14ac:dyDescent="0.25">
      <c r="A32" s="29" t="s">
        <v>159</v>
      </c>
      <c r="B32" s="75">
        <v>2112</v>
      </c>
      <c r="C32" s="30" t="s">
        <v>160</v>
      </c>
      <c r="D32" s="19">
        <f>SUM('[1]Ф.7(СФ).1:Ф.7(СФ).35'!D32)</f>
        <v>0</v>
      </c>
      <c r="E32" s="19">
        <f>SUM('[1]Ф.7(СФ).1:Ф.7(СФ).35'!E32)</f>
        <v>0</v>
      </c>
      <c r="F32" s="19">
        <f>SUM('[1]Ф.7(СФ).1:Ф.7(СФ).35'!F32)</f>
        <v>0</v>
      </c>
      <c r="G32" s="19">
        <f>SUM('[1]Ф.7(СФ).1:Ф.7(СФ).35'!G32)</f>
        <v>0</v>
      </c>
      <c r="H32" s="19">
        <f>SUM('[1]Ф.7(СФ).1:Ф.7(СФ).35'!H32)</f>
        <v>0</v>
      </c>
      <c r="I32" s="19">
        <f>SUM('[1]Ф.7(СФ).1:Ф.7(СФ).35'!I32)</f>
        <v>0</v>
      </c>
      <c r="J32" s="19">
        <f>SUM('[1]Ф.7(СФ).1:Ф.7(СФ).35'!J32)</f>
        <v>0</v>
      </c>
      <c r="K32" s="19">
        <f>SUM('[1]Ф.7(СФ).1:Ф.7(СФ).35'!K32)</f>
        <v>0</v>
      </c>
      <c r="L32" s="19">
        <f>SUM('[1]Ф.7(СФ).1:Ф.7(СФ).35'!L32)</f>
        <v>0</v>
      </c>
      <c r="M32" s="19">
        <f>SUM('[1]Ф.7(СФ).1:Ф.7(СФ).35'!M32)</f>
        <v>0</v>
      </c>
    </row>
    <row r="33" spans="1:13" ht="11.4" thickTop="1" thickBot="1" x14ac:dyDescent="0.25">
      <c r="A33" s="29" t="s">
        <v>319</v>
      </c>
      <c r="B33" s="75">
        <v>2113</v>
      </c>
      <c r="C33" s="30" t="s">
        <v>162</v>
      </c>
      <c r="D33" s="19">
        <f>SUM('[1]Ф.7(СФ).1:Ф.7(СФ).35'!D33)</f>
        <v>0</v>
      </c>
      <c r="E33" s="19">
        <f>SUM('[1]Ф.7(СФ).1:Ф.7(СФ).35'!E33)</f>
        <v>0</v>
      </c>
      <c r="F33" s="19">
        <f>SUM('[1]Ф.7(СФ).1:Ф.7(СФ).35'!F33)</f>
        <v>0</v>
      </c>
      <c r="G33" s="19">
        <f>SUM('[1]Ф.7(СФ).1:Ф.7(СФ).35'!G33)</f>
        <v>0</v>
      </c>
      <c r="H33" s="19">
        <f>SUM('[1]Ф.7(СФ).1:Ф.7(СФ).35'!H33)</f>
        <v>0</v>
      </c>
      <c r="I33" s="19">
        <f>SUM('[1]Ф.7(СФ).1:Ф.7(СФ).35'!I33)</f>
        <v>0</v>
      </c>
      <c r="J33" s="19">
        <f>SUM('[1]Ф.7(СФ).1:Ф.7(СФ).35'!J33)</f>
        <v>0</v>
      </c>
      <c r="K33" s="19">
        <f>SUM('[1]Ф.7(СФ).1:Ф.7(СФ).35'!K33)</f>
        <v>0</v>
      </c>
      <c r="L33" s="19">
        <f>SUM('[1]Ф.7(СФ).1:Ф.7(СФ).35'!L33)</f>
        <v>0</v>
      </c>
      <c r="M33" s="19">
        <f>SUM('[1]Ф.7(СФ).1:Ф.7(СФ).35'!M33)</f>
        <v>0</v>
      </c>
    </row>
    <row r="34" spans="1:13" ht="11.4" thickTop="1" thickBot="1" x14ac:dyDescent="0.25">
      <c r="A34" s="31" t="s">
        <v>161</v>
      </c>
      <c r="B34" s="27">
        <v>2120</v>
      </c>
      <c r="C34" s="28" t="s">
        <v>163</v>
      </c>
      <c r="D34" s="19">
        <f>SUM('[1]Ф.7(СФ).1:Ф.7(СФ).35'!D34)</f>
        <v>0</v>
      </c>
      <c r="E34" s="19">
        <f>SUM('[1]Ф.7(СФ).1:Ф.7(СФ).35'!E34)</f>
        <v>0</v>
      </c>
      <c r="F34" s="19">
        <f>SUM('[1]Ф.7(СФ).1:Ф.7(СФ).35'!F34)</f>
        <v>0</v>
      </c>
      <c r="G34" s="19">
        <f>SUM('[1]Ф.7(СФ).1:Ф.7(СФ).35'!G34)</f>
        <v>0</v>
      </c>
      <c r="H34" s="19">
        <f>SUM('[1]Ф.7(СФ).1:Ф.7(СФ).35'!H34)</f>
        <v>0</v>
      </c>
      <c r="I34" s="19">
        <f>SUM('[1]Ф.7(СФ).1:Ф.7(СФ).35'!I34)</f>
        <v>0</v>
      </c>
      <c r="J34" s="19">
        <f>SUM('[1]Ф.7(СФ).1:Ф.7(СФ).35'!J34)</f>
        <v>0</v>
      </c>
      <c r="K34" s="19">
        <f>SUM('[1]Ф.7(СФ).1:Ф.7(СФ).35'!K34)</f>
        <v>0</v>
      </c>
      <c r="L34" s="19">
        <f>SUM('[1]Ф.7(СФ).1:Ф.7(СФ).35'!L34)</f>
        <v>0</v>
      </c>
      <c r="M34" s="19">
        <f>SUM('[1]Ф.7(СФ).1:Ф.7(СФ).35'!M34)</f>
        <v>0</v>
      </c>
    </row>
    <row r="35" spans="1:13" ht="11.4" thickTop="1" thickBot="1" x14ac:dyDescent="0.25">
      <c r="A35" s="25" t="s">
        <v>108</v>
      </c>
      <c r="B35" s="23">
        <v>2200</v>
      </c>
      <c r="C35" s="24" t="s">
        <v>225</v>
      </c>
      <c r="D35" s="19">
        <f>SUM('[1]Ф.7(СФ).1:Ф.7(СФ).35'!D35)</f>
        <v>0</v>
      </c>
      <c r="E35" s="19"/>
      <c r="F35" s="19">
        <f>SUM('[1]Ф.7(СФ).1:Ф.7(СФ).35'!F35)</f>
        <v>0</v>
      </c>
      <c r="G35" s="19">
        <f>SUM('[1]Ф.7(СФ).1:Ф.7(СФ).35'!G35)</f>
        <v>0</v>
      </c>
      <c r="H35" s="19">
        <f>SUM('[1]Ф.7(СФ).1:Ф.7(СФ).35'!H35)</f>
        <v>0</v>
      </c>
      <c r="I35" s="19"/>
      <c r="J35" s="19"/>
      <c r="K35" s="19">
        <f>SUM('[1]Ф.7(СФ).1:Ф.7(СФ).35'!K35)</f>
        <v>0</v>
      </c>
      <c r="L35" s="19">
        <f>SUM('[1]Ф.7(СФ).1:Ф.7(СФ).35'!L35)</f>
        <v>0</v>
      </c>
      <c r="M35" s="19"/>
    </row>
    <row r="36" spans="1:13" ht="11.4" thickTop="1" thickBot="1" x14ac:dyDescent="0.25">
      <c r="A36" s="26" t="s">
        <v>164</v>
      </c>
      <c r="B36" s="27">
        <v>2210</v>
      </c>
      <c r="C36" s="27">
        <v>110</v>
      </c>
      <c r="D36" s="19">
        <f>SUM('[1]Ф.7(СФ).1:Ф.7(СФ).35'!D36)</f>
        <v>0</v>
      </c>
      <c r="E36" s="19"/>
      <c r="F36" s="19">
        <f>SUM('[1]Ф.7(СФ).1:Ф.7(СФ).35'!F36)</f>
        <v>0</v>
      </c>
      <c r="G36" s="19">
        <f>SUM('[1]Ф.7(СФ).1:Ф.7(СФ).35'!G36)</f>
        <v>0</v>
      </c>
      <c r="H36" s="19">
        <f>SUM('[1]Ф.7(СФ).1:Ф.7(СФ).35'!H36)</f>
        <v>0</v>
      </c>
      <c r="I36" s="19"/>
      <c r="J36" s="19"/>
      <c r="K36" s="19">
        <f>SUM('[1]Ф.7(СФ).1:Ф.7(СФ).35'!K36)</f>
        <v>0</v>
      </c>
      <c r="L36" s="19">
        <f>SUM('[1]Ф.7(СФ).1:Ф.7(СФ).35'!L36)</f>
        <v>0</v>
      </c>
      <c r="M36" s="19"/>
    </row>
    <row r="37" spans="1:13" ht="11.4" thickTop="1" thickBot="1" x14ac:dyDescent="0.25">
      <c r="A37" s="26" t="s">
        <v>165</v>
      </c>
      <c r="B37" s="27">
        <v>2220</v>
      </c>
      <c r="C37" s="27">
        <v>120</v>
      </c>
      <c r="D37" s="19">
        <f>SUM('[1]Ф.7(СФ).1:Ф.7(СФ).35'!D37)</f>
        <v>0</v>
      </c>
      <c r="E37" s="19">
        <f>SUM('[1]Ф.7(СФ).1:Ф.7(СФ).35'!E37)</f>
        <v>0</v>
      </c>
      <c r="F37" s="19">
        <f>SUM('[1]Ф.7(СФ).1:Ф.7(СФ).35'!F37)</f>
        <v>0</v>
      </c>
      <c r="G37" s="19">
        <f>SUM('[1]Ф.7(СФ).1:Ф.7(СФ).35'!G37)</f>
        <v>0</v>
      </c>
      <c r="H37" s="19">
        <f>SUM('[1]Ф.7(СФ).1:Ф.7(СФ).35'!H37)</f>
        <v>0</v>
      </c>
      <c r="I37" s="19">
        <f>SUM('[1]Ф.7(СФ).1:Ф.7(СФ).35'!I37)</f>
        <v>0</v>
      </c>
      <c r="J37" s="19">
        <f>SUM('[1]Ф.7(СФ).1:Ф.7(СФ).35'!J37)</f>
        <v>0</v>
      </c>
      <c r="K37" s="19">
        <f>SUM('[1]Ф.7(СФ).1:Ф.7(СФ).35'!K37)</f>
        <v>0</v>
      </c>
      <c r="L37" s="19">
        <f>SUM('[1]Ф.7(СФ).1:Ф.7(СФ).35'!L37)</f>
        <v>0</v>
      </c>
      <c r="M37" s="19">
        <f>SUM('[1]Ф.7(СФ).1:Ф.7(СФ).35'!M37)</f>
        <v>0</v>
      </c>
    </row>
    <row r="38" spans="1:13" ht="11.4" thickTop="1" thickBot="1" x14ac:dyDescent="0.25">
      <c r="A38" s="26" t="s">
        <v>166</v>
      </c>
      <c r="B38" s="27">
        <v>2230</v>
      </c>
      <c r="C38" s="27">
        <v>130</v>
      </c>
      <c r="D38" s="19">
        <f>SUM('[1]Ф.7(СФ).1:Ф.7(СФ).35'!D38)</f>
        <v>0</v>
      </c>
      <c r="E38" s="19">
        <f>SUM('[1]Ф.7(СФ).1:Ф.7(СФ).35'!E38)</f>
        <v>0</v>
      </c>
      <c r="F38" s="19">
        <f>SUM('[1]Ф.7(СФ).1:Ф.7(СФ).35'!F38)</f>
        <v>0</v>
      </c>
      <c r="G38" s="19">
        <f>SUM('[1]Ф.7(СФ).1:Ф.7(СФ).35'!G38)</f>
        <v>0</v>
      </c>
      <c r="H38" s="19">
        <f>SUM('[1]Ф.7(СФ).1:Ф.7(СФ).35'!H38)</f>
        <v>0</v>
      </c>
      <c r="I38" s="19">
        <f>SUM('[1]Ф.7(СФ).1:Ф.7(СФ).35'!I38)</f>
        <v>0</v>
      </c>
      <c r="J38" s="19">
        <f>SUM('[1]Ф.7(СФ).1:Ф.7(СФ).35'!J38)</f>
        <v>0</v>
      </c>
      <c r="K38" s="19">
        <f>SUM('[1]Ф.7(СФ).1:Ф.7(СФ).35'!K38)</f>
        <v>0</v>
      </c>
      <c r="L38" s="19">
        <f>SUM('[1]Ф.7(СФ).1:Ф.7(СФ).35'!L38)</f>
        <v>0</v>
      </c>
      <c r="M38" s="19">
        <f>SUM('[1]Ф.7(СФ).1:Ф.7(СФ).35'!M38)</f>
        <v>0</v>
      </c>
    </row>
    <row r="39" spans="1:13" ht="11.4" thickTop="1" thickBot="1" x14ac:dyDescent="0.25">
      <c r="A39" s="26" t="s">
        <v>167</v>
      </c>
      <c r="B39" s="27">
        <v>2240</v>
      </c>
      <c r="C39" s="27">
        <v>140</v>
      </c>
      <c r="D39" s="19">
        <f>SUM('[1]Ф.7(СФ).1:Ф.7(СФ).35'!D39)</f>
        <v>0</v>
      </c>
      <c r="E39" s="19">
        <f>SUM('[1]Ф.7(СФ).1:Ф.7(СФ).35'!E39)</f>
        <v>0</v>
      </c>
      <c r="F39" s="19">
        <f>SUM('[1]Ф.7(СФ).1:Ф.7(СФ).35'!F39)</f>
        <v>0</v>
      </c>
      <c r="G39" s="19">
        <f>SUM('[1]Ф.7(СФ).1:Ф.7(СФ).35'!G39)</f>
        <v>0</v>
      </c>
      <c r="H39" s="19">
        <f>SUM('[1]Ф.7(СФ).1:Ф.7(СФ).35'!H39)</f>
        <v>0</v>
      </c>
      <c r="I39" s="19">
        <f>SUM('[1]Ф.7(СФ).1:Ф.7(СФ).35'!I39)</f>
        <v>0</v>
      </c>
      <c r="J39" s="19">
        <f>SUM('[1]Ф.7(СФ).1:Ф.7(СФ).35'!J39)</f>
        <v>0</v>
      </c>
      <c r="K39" s="19">
        <f>SUM('[1]Ф.7(СФ).1:Ф.7(СФ).35'!K39)</f>
        <v>0</v>
      </c>
      <c r="L39" s="19">
        <f>SUM('[1]Ф.7(СФ).1:Ф.7(СФ).35'!L39)</f>
        <v>0</v>
      </c>
      <c r="M39" s="19">
        <f>SUM('[1]Ф.7(СФ).1:Ф.7(СФ).35'!M39)</f>
        <v>0</v>
      </c>
    </row>
    <row r="40" spans="1:13" ht="11.4" thickTop="1" thickBot="1" x14ac:dyDescent="0.25">
      <c r="A40" s="26" t="s">
        <v>168</v>
      </c>
      <c r="B40" s="27">
        <v>2250</v>
      </c>
      <c r="C40" s="27">
        <v>150</v>
      </c>
      <c r="D40" s="19">
        <f>SUM('[1]Ф.7(СФ).1:Ф.7(СФ).35'!D40)</f>
        <v>0</v>
      </c>
      <c r="E40" s="19">
        <f>SUM('[1]Ф.7(СФ).1:Ф.7(СФ).35'!E40)</f>
        <v>0</v>
      </c>
      <c r="F40" s="19">
        <f>SUM('[1]Ф.7(СФ).1:Ф.7(СФ).35'!F40)</f>
        <v>0</v>
      </c>
      <c r="G40" s="19">
        <f>SUM('[1]Ф.7(СФ).1:Ф.7(СФ).35'!G40)</f>
        <v>0</v>
      </c>
      <c r="H40" s="19">
        <f>SUM('[1]Ф.7(СФ).1:Ф.7(СФ).35'!H40)</f>
        <v>0</v>
      </c>
      <c r="I40" s="19">
        <f>SUM('[1]Ф.7(СФ).1:Ф.7(СФ).35'!I40)</f>
        <v>0</v>
      </c>
      <c r="J40" s="19">
        <f>SUM('[1]Ф.7(СФ).1:Ф.7(СФ).35'!J40)</f>
        <v>0</v>
      </c>
      <c r="K40" s="19">
        <f>SUM('[1]Ф.7(СФ).1:Ф.7(СФ).35'!K40)</f>
        <v>0</v>
      </c>
      <c r="L40" s="19">
        <f>SUM('[1]Ф.7(СФ).1:Ф.7(СФ).35'!L40)</f>
        <v>0</v>
      </c>
      <c r="M40" s="19">
        <f>SUM('[1]Ф.7(СФ).1:Ф.7(СФ).35'!M40)</f>
        <v>0</v>
      </c>
    </row>
    <row r="41" spans="1:13" ht="11.4" thickTop="1" thickBot="1" x14ac:dyDescent="0.25">
      <c r="A41" s="31" t="s">
        <v>169</v>
      </c>
      <c r="B41" s="27">
        <v>2260</v>
      </c>
      <c r="C41" s="27">
        <v>160</v>
      </c>
      <c r="D41" s="19">
        <f>SUM('[1]Ф.7(СФ).1:Ф.7(СФ).35'!D41)</f>
        <v>0</v>
      </c>
      <c r="E41" s="19">
        <f>SUM('[1]Ф.7(СФ).1:Ф.7(СФ).35'!E41)</f>
        <v>0</v>
      </c>
      <c r="F41" s="19">
        <f>SUM('[1]Ф.7(СФ).1:Ф.7(СФ).35'!F41)</f>
        <v>0</v>
      </c>
      <c r="G41" s="19">
        <f>SUM('[1]Ф.7(СФ).1:Ф.7(СФ).35'!G41)</f>
        <v>0</v>
      </c>
      <c r="H41" s="19">
        <f>SUM('[1]Ф.7(СФ).1:Ф.7(СФ).35'!H41)</f>
        <v>0</v>
      </c>
      <c r="I41" s="19">
        <f>SUM('[1]Ф.7(СФ).1:Ф.7(СФ).35'!I41)</f>
        <v>0</v>
      </c>
      <c r="J41" s="19">
        <f>SUM('[1]Ф.7(СФ).1:Ф.7(СФ).35'!J41)</f>
        <v>0</v>
      </c>
      <c r="K41" s="19">
        <f>SUM('[1]Ф.7(СФ).1:Ф.7(СФ).35'!K41)</f>
        <v>0</v>
      </c>
      <c r="L41" s="19">
        <f>SUM('[1]Ф.7(СФ).1:Ф.7(СФ).35'!L41)</f>
        <v>0</v>
      </c>
      <c r="M41" s="19">
        <f>SUM('[1]Ф.7(СФ).1:Ф.7(СФ).35'!M41)</f>
        <v>0</v>
      </c>
    </row>
    <row r="42" spans="1:13" ht="11.4" thickTop="1" thickBot="1" x14ac:dyDescent="0.25">
      <c r="A42" s="31" t="s">
        <v>170</v>
      </c>
      <c r="B42" s="27">
        <v>2270</v>
      </c>
      <c r="C42" s="27">
        <v>170</v>
      </c>
      <c r="D42" s="19">
        <f>SUM('[1]Ф.7(СФ).1:Ф.7(СФ).35'!D42)</f>
        <v>0</v>
      </c>
      <c r="E42" s="19">
        <f>SUM('[1]Ф.7(СФ).1:Ф.7(СФ).35'!E42)</f>
        <v>0</v>
      </c>
      <c r="F42" s="19">
        <f>SUM('[1]Ф.7(СФ).1:Ф.7(СФ).35'!F42)</f>
        <v>0</v>
      </c>
      <c r="G42" s="19">
        <f>SUM('[1]Ф.7(СФ).1:Ф.7(СФ).35'!G42)</f>
        <v>0</v>
      </c>
      <c r="H42" s="19">
        <f>SUM('[1]Ф.7(СФ).1:Ф.7(СФ).35'!H42)</f>
        <v>0</v>
      </c>
      <c r="I42" s="19">
        <f>SUM('[1]Ф.7(СФ).1:Ф.7(СФ).35'!I42)</f>
        <v>0</v>
      </c>
      <c r="J42" s="19">
        <f>SUM('[1]Ф.7(СФ).1:Ф.7(СФ).35'!J42)</f>
        <v>0</v>
      </c>
      <c r="K42" s="19">
        <f>SUM('[1]Ф.7(СФ).1:Ф.7(СФ).35'!K42)</f>
        <v>0</v>
      </c>
      <c r="L42" s="19">
        <f>SUM('[1]Ф.7(СФ).1:Ф.7(СФ).35'!L42)</f>
        <v>0</v>
      </c>
      <c r="M42" s="19">
        <f>SUM('[1]Ф.7(СФ).1:Ф.7(СФ).35'!M42)</f>
        <v>0</v>
      </c>
    </row>
    <row r="43" spans="1:13" ht="11.4" thickTop="1" thickBot="1" x14ac:dyDescent="0.25">
      <c r="A43" s="29" t="s">
        <v>171</v>
      </c>
      <c r="B43" s="75">
        <v>2271</v>
      </c>
      <c r="C43" s="75">
        <v>180</v>
      </c>
      <c r="D43" s="19">
        <f>SUM('[1]Ф.7(СФ).1:Ф.7(СФ).35'!D43)</f>
        <v>0</v>
      </c>
      <c r="E43" s="19">
        <f>SUM('[1]Ф.7(СФ).1:Ф.7(СФ).35'!E43)</f>
        <v>0</v>
      </c>
      <c r="F43" s="19">
        <f>SUM('[1]Ф.7(СФ).1:Ф.7(СФ).35'!F43)</f>
        <v>0</v>
      </c>
      <c r="G43" s="19">
        <f>SUM('[1]Ф.7(СФ).1:Ф.7(СФ).35'!G43)</f>
        <v>0</v>
      </c>
      <c r="H43" s="19">
        <f>SUM('[1]Ф.7(СФ).1:Ф.7(СФ).35'!H43)</f>
        <v>0</v>
      </c>
      <c r="I43" s="19">
        <f>SUM('[1]Ф.7(СФ).1:Ф.7(СФ).35'!I43)</f>
        <v>0</v>
      </c>
      <c r="J43" s="19">
        <f>SUM('[1]Ф.7(СФ).1:Ф.7(СФ).35'!J43)</f>
        <v>0</v>
      </c>
      <c r="K43" s="19">
        <f>SUM('[1]Ф.7(СФ).1:Ф.7(СФ).35'!K43)</f>
        <v>0</v>
      </c>
      <c r="L43" s="19">
        <f>SUM('[1]Ф.7(СФ).1:Ф.7(СФ).35'!L43)</f>
        <v>0</v>
      </c>
      <c r="M43" s="19">
        <f>SUM('[1]Ф.7(СФ).1:Ф.7(СФ).35'!M43)</f>
        <v>0</v>
      </c>
    </row>
    <row r="44" spans="1:13" ht="11.4" thickTop="1" thickBot="1" x14ac:dyDescent="0.25">
      <c r="A44" s="29" t="s">
        <v>172</v>
      </c>
      <c r="B44" s="75">
        <v>2272</v>
      </c>
      <c r="C44" s="75">
        <v>190</v>
      </c>
      <c r="D44" s="19">
        <f>SUM('[1]Ф.7(СФ).1:Ф.7(СФ).35'!D44)</f>
        <v>0</v>
      </c>
      <c r="E44" s="19">
        <f>SUM('[1]Ф.7(СФ).1:Ф.7(СФ).35'!E44)</f>
        <v>0</v>
      </c>
      <c r="F44" s="19">
        <f>SUM('[1]Ф.7(СФ).1:Ф.7(СФ).35'!F44)</f>
        <v>0</v>
      </c>
      <c r="G44" s="19">
        <f>SUM('[1]Ф.7(СФ).1:Ф.7(СФ).35'!G44)</f>
        <v>0</v>
      </c>
      <c r="H44" s="19">
        <f>SUM('[1]Ф.7(СФ).1:Ф.7(СФ).35'!H44)</f>
        <v>0</v>
      </c>
      <c r="I44" s="19">
        <f>SUM('[1]Ф.7(СФ).1:Ф.7(СФ).35'!I44)</f>
        <v>0</v>
      </c>
      <c r="J44" s="19">
        <f>SUM('[1]Ф.7(СФ).1:Ф.7(СФ).35'!J44)</f>
        <v>0</v>
      </c>
      <c r="K44" s="19">
        <f>SUM('[1]Ф.7(СФ).1:Ф.7(СФ).35'!K44)</f>
        <v>0</v>
      </c>
      <c r="L44" s="19">
        <f>SUM('[1]Ф.7(СФ).1:Ф.7(СФ).35'!L44)</f>
        <v>0</v>
      </c>
      <c r="M44" s="19">
        <f>SUM('[1]Ф.7(СФ).1:Ф.7(СФ).35'!M44)</f>
        <v>0</v>
      </c>
    </row>
    <row r="45" spans="1:13" ht="11.4" thickTop="1" thickBot="1" x14ac:dyDescent="0.25">
      <c r="A45" s="29" t="s">
        <v>173</v>
      </c>
      <c r="B45" s="75">
        <v>2273</v>
      </c>
      <c r="C45" s="75">
        <v>200</v>
      </c>
      <c r="D45" s="19">
        <f>SUM('[1]Ф.7(СФ).1:Ф.7(СФ).35'!D45)</f>
        <v>0</v>
      </c>
      <c r="E45" s="19">
        <f>SUM('[1]Ф.7(СФ).1:Ф.7(СФ).35'!E45)</f>
        <v>0</v>
      </c>
      <c r="F45" s="19">
        <f>SUM('[1]Ф.7(СФ).1:Ф.7(СФ).35'!F45)</f>
        <v>0</v>
      </c>
      <c r="G45" s="19">
        <f>SUM('[1]Ф.7(СФ).1:Ф.7(СФ).35'!G45)</f>
        <v>0</v>
      </c>
      <c r="H45" s="19">
        <f>SUM('[1]Ф.7(СФ).1:Ф.7(СФ).35'!H45)</f>
        <v>0</v>
      </c>
      <c r="I45" s="19">
        <f>SUM('[1]Ф.7(СФ).1:Ф.7(СФ).35'!I45)</f>
        <v>0</v>
      </c>
      <c r="J45" s="19">
        <f>SUM('[1]Ф.7(СФ).1:Ф.7(СФ).35'!J45)</f>
        <v>0</v>
      </c>
      <c r="K45" s="19">
        <f>SUM('[1]Ф.7(СФ).1:Ф.7(СФ).35'!K45)</f>
        <v>0</v>
      </c>
      <c r="L45" s="19">
        <f>SUM('[1]Ф.7(СФ).1:Ф.7(СФ).35'!L45)</f>
        <v>0</v>
      </c>
      <c r="M45" s="19">
        <f>SUM('[1]Ф.7(СФ).1:Ф.7(СФ).35'!M45)</f>
        <v>0</v>
      </c>
    </row>
    <row r="46" spans="1:13" ht="11.4" thickTop="1" thickBot="1" x14ac:dyDescent="0.25">
      <c r="A46" s="29" t="s">
        <v>174</v>
      </c>
      <c r="B46" s="75">
        <v>2274</v>
      </c>
      <c r="C46" s="75">
        <v>210</v>
      </c>
      <c r="D46" s="19">
        <f>SUM('[1]Ф.7(СФ).1:Ф.7(СФ).35'!D46)</f>
        <v>0</v>
      </c>
      <c r="E46" s="19">
        <f>SUM('[1]Ф.7(СФ).1:Ф.7(СФ).35'!E46)</f>
        <v>0</v>
      </c>
      <c r="F46" s="19">
        <f>SUM('[1]Ф.7(СФ).1:Ф.7(СФ).35'!F46)</f>
        <v>0</v>
      </c>
      <c r="G46" s="19">
        <f>SUM('[1]Ф.7(СФ).1:Ф.7(СФ).35'!G46)</f>
        <v>0</v>
      </c>
      <c r="H46" s="19">
        <f>SUM('[1]Ф.7(СФ).1:Ф.7(СФ).35'!H46)</f>
        <v>0</v>
      </c>
      <c r="I46" s="19">
        <f>SUM('[1]Ф.7(СФ).1:Ф.7(СФ).35'!I46)</f>
        <v>0</v>
      </c>
      <c r="J46" s="19">
        <f>SUM('[1]Ф.7(СФ).1:Ф.7(СФ).35'!J46)</f>
        <v>0</v>
      </c>
      <c r="K46" s="19">
        <f>SUM('[1]Ф.7(СФ).1:Ф.7(СФ).35'!K46)</f>
        <v>0</v>
      </c>
      <c r="L46" s="19">
        <f>SUM('[1]Ф.7(СФ).1:Ф.7(СФ).35'!L46)</f>
        <v>0</v>
      </c>
      <c r="M46" s="19">
        <f>SUM('[1]Ф.7(СФ).1:Ф.7(СФ).35'!M46)</f>
        <v>0</v>
      </c>
    </row>
    <row r="47" spans="1:13" ht="11.4" thickTop="1" thickBot="1" x14ac:dyDescent="0.25">
      <c r="A47" s="29" t="s">
        <v>320</v>
      </c>
      <c r="B47" s="75">
        <v>2275</v>
      </c>
      <c r="C47" s="75">
        <v>220</v>
      </c>
      <c r="D47" s="19">
        <f>SUM('[1]Ф.7(СФ).1:Ф.7(СФ).35'!D47)</f>
        <v>0</v>
      </c>
      <c r="E47" s="19">
        <f>SUM('[1]Ф.7(СФ).1:Ф.7(СФ).35'!E47)</f>
        <v>0</v>
      </c>
      <c r="F47" s="19">
        <f>SUM('[1]Ф.7(СФ).1:Ф.7(СФ).35'!F47)</f>
        <v>0</v>
      </c>
      <c r="G47" s="19">
        <f>SUM('[1]Ф.7(СФ).1:Ф.7(СФ).35'!G47)</f>
        <v>0</v>
      </c>
      <c r="H47" s="19">
        <f>SUM('[1]Ф.7(СФ).1:Ф.7(СФ).35'!H47)</f>
        <v>0</v>
      </c>
      <c r="I47" s="19">
        <f>SUM('[1]Ф.7(СФ).1:Ф.7(СФ).35'!I47)</f>
        <v>0</v>
      </c>
      <c r="J47" s="19">
        <f>SUM('[1]Ф.7(СФ).1:Ф.7(СФ).35'!J47)</f>
        <v>0</v>
      </c>
      <c r="K47" s="19">
        <f>SUM('[1]Ф.7(СФ).1:Ф.7(СФ).35'!K47)</f>
        <v>0</v>
      </c>
      <c r="L47" s="19">
        <f>SUM('[1]Ф.7(СФ).1:Ф.7(СФ).35'!L47)</f>
        <v>0</v>
      </c>
      <c r="M47" s="19">
        <f>SUM('[1]Ф.7(СФ).1:Ф.7(СФ).35'!M47)</f>
        <v>0</v>
      </c>
    </row>
    <row r="48" spans="1:13" ht="11.4" thickTop="1" thickBot="1" x14ac:dyDescent="0.25">
      <c r="A48" s="29" t="s">
        <v>175</v>
      </c>
      <c r="B48" s="75">
        <v>2276</v>
      </c>
      <c r="C48" s="75">
        <v>230</v>
      </c>
      <c r="D48" s="19">
        <f>SUM('[1]Ф.7(СФ).1:Ф.7(СФ).35'!D48)</f>
        <v>0</v>
      </c>
      <c r="E48" s="19">
        <f>SUM('[1]Ф.7(СФ).1:Ф.7(СФ).35'!E48)</f>
        <v>0</v>
      </c>
      <c r="F48" s="19">
        <f>SUM('[1]Ф.7(СФ).1:Ф.7(СФ).35'!F48)</f>
        <v>0</v>
      </c>
      <c r="G48" s="19">
        <f>SUM('[1]Ф.7(СФ).1:Ф.7(СФ).35'!G48)</f>
        <v>0</v>
      </c>
      <c r="H48" s="19">
        <f>SUM('[1]Ф.7(СФ).1:Ф.7(СФ).35'!H48)</f>
        <v>0</v>
      </c>
      <c r="I48" s="19">
        <f>SUM('[1]Ф.7(СФ).1:Ф.7(СФ).35'!I48)</f>
        <v>0</v>
      </c>
      <c r="J48" s="19">
        <f>SUM('[1]Ф.7(СФ).1:Ф.7(СФ).35'!J48)</f>
        <v>0</v>
      </c>
      <c r="K48" s="19">
        <f>SUM('[1]Ф.7(СФ).1:Ф.7(СФ).35'!K48)</f>
        <v>0</v>
      </c>
      <c r="L48" s="19">
        <f>SUM('[1]Ф.7(СФ).1:Ф.7(СФ).35'!L48)</f>
        <v>0</v>
      </c>
      <c r="M48" s="19">
        <f>SUM('[1]Ф.7(СФ).1:Ф.7(СФ).35'!M48)</f>
        <v>0</v>
      </c>
    </row>
    <row r="49" spans="1:13" ht="21.6" thickTop="1" thickBot="1" x14ac:dyDescent="0.25">
      <c r="A49" s="31" t="s">
        <v>176</v>
      </c>
      <c r="B49" s="27">
        <v>2280</v>
      </c>
      <c r="C49" s="27">
        <v>240</v>
      </c>
      <c r="D49" s="19">
        <f>SUM('[1]Ф.7(СФ).1:Ф.7(СФ).35'!D49)</f>
        <v>0</v>
      </c>
      <c r="E49" s="19">
        <f>SUM('[1]Ф.7(СФ).1:Ф.7(СФ).35'!E49)</f>
        <v>0</v>
      </c>
      <c r="F49" s="19">
        <f>SUM('[1]Ф.7(СФ).1:Ф.7(СФ).35'!F49)</f>
        <v>0</v>
      </c>
      <c r="G49" s="19">
        <f>SUM('[1]Ф.7(СФ).1:Ф.7(СФ).35'!G49)</f>
        <v>0</v>
      </c>
      <c r="H49" s="19">
        <f>SUM('[1]Ф.7(СФ).1:Ф.7(СФ).35'!H49)</f>
        <v>0</v>
      </c>
      <c r="I49" s="19">
        <f>SUM('[1]Ф.7(СФ).1:Ф.7(СФ).35'!I49)</f>
        <v>0</v>
      </c>
      <c r="J49" s="19">
        <f>SUM('[1]Ф.7(СФ).1:Ф.7(СФ).35'!J49)</f>
        <v>0</v>
      </c>
      <c r="K49" s="19">
        <f>SUM('[1]Ф.7(СФ).1:Ф.7(СФ).35'!K49)</f>
        <v>0</v>
      </c>
      <c r="L49" s="19">
        <f>SUM('[1]Ф.7(СФ).1:Ф.7(СФ).35'!L49)</f>
        <v>0</v>
      </c>
      <c r="M49" s="19">
        <f>SUM('[1]Ф.7(СФ).1:Ф.7(СФ).35'!M49)</f>
        <v>0</v>
      </c>
    </row>
    <row r="50" spans="1:13" ht="21.6" thickTop="1" thickBot="1" x14ac:dyDescent="0.25">
      <c r="A50" s="32" t="s">
        <v>177</v>
      </c>
      <c r="B50" s="75">
        <v>2281</v>
      </c>
      <c r="C50" s="75">
        <v>250</v>
      </c>
      <c r="D50" s="19">
        <f>SUM('[1]Ф.7(СФ).1:Ф.7(СФ).35'!D50)</f>
        <v>0</v>
      </c>
      <c r="E50" s="19">
        <f>SUM('[1]Ф.7(СФ).1:Ф.7(СФ).35'!E50)</f>
        <v>0</v>
      </c>
      <c r="F50" s="19">
        <f>SUM('[1]Ф.7(СФ).1:Ф.7(СФ).35'!F50)</f>
        <v>0</v>
      </c>
      <c r="G50" s="19">
        <f>SUM('[1]Ф.7(СФ).1:Ф.7(СФ).35'!G50)</f>
        <v>0</v>
      </c>
      <c r="H50" s="19">
        <f>SUM('[1]Ф.7(СФ).1:Ф.7(СФ).35'!H50)</f>
        <v>0</v>
      </c>
      <c r="I50" s="19">
        <f>SUM('[1]Ф.7(СФ).1:Ф.7(СФ).35'!I50)</f>
        <v>0</v>
      </c>
      <c r="J50" s="19">
        <f>SUM('[1]Ф.7(СФ).1:Ф.7(СФ).35'!J50)</f>
        <v>0</v>
      </c>
      <c r="K50" s="19">
        <f>SUM('[1]Ф.7(СФ).1:Ф.7(СФ).35'!K50)</f>
        <v>0</v>
      </c>
      <c r="L50" s="19">
        <f>SUM('[1]Ф.7(СФ).1:Ф.7(СФ).35'!L50)</f>
        <v>0</v>
      </c>
      <c r="M50" s="19">
        <f>SUM('[1]Ф.7(СФ).1:Ф.7(СФ).35'!M50)</f>
        <v>0</v>
      </c>
    </row>
    <row r="51" spans="1:13" ht="21.6" thickTop="1" thickBot="1" x14ac:dyDescent="0.25">
      <c r="A51" s="32" t="s">
        <v>178</v>
      </c>
      <c r="B51" s="75">
        <v>2282</v>
      </c>
      <c r="C51" s="75">
        <v>260</v>
      </c>
      <c r="D51" s="19">
        <f>SUM('[1]Ф.7(СФ).1:Ф.7(СФ).35'!D51)</f>
        <v>0</v>
      </c>
      <c r="E51" s="19">
        <f>SUM('[1]Ф.7(СФ).1:Ф.7(СФ).35'!E51)</f>
        <v>0</v>
      </c>
      <c r="F51" s="19">
        <f>SUM('[1]Ф.7(СФ).1:Ф.7(СФ).35'!F51)</f>
        <v>0</v>
      </c>
      <c r="G51" s="19">
        <f>SUM('[1]Ф.7(СФ).1:Ф.7(СФ).35'!G51)</f>
        <v>0</v>
      </c>
      <c r="H51" s="19">
        <f>SUM('[1]Ф.7(СФ).1:Ф.7(СФ).35'!H51)</f>
        <v>0</v>
      </c>
      <c r="I51" s="19">
        <f>SUM('[1]Ф.7(СФ).1:Ф.7(СФ).35'!I51)</f>
        <v>0</v>
      </c>
      <c r="J51" s="19">
        <f>SUM('[1]Ф.7(СФ).1:Ф.7(СФ).35'!J51)</f>
        <v>0</v>
      </c>
      <c r="K51" s="19">
        <f>SUM('[1]Ф.7(СФ).1:Ф.7(СФ).35'!K51)</f>
        <v>0</v>
      </c>
      <c r="L51" s="19">
        <f>SUM('[1]Ф.7(СФ).1:Ф.7(СФ).35'!L51)</f>
        <v>0</v>
      </c>
      <c r="M51" s="19">
        <f>SUM('[1]Ф.7(СФ).1:Ф.7(СФ).35'!M51)</f>
        <v>0</v>
      </c>
    </row>
    <row r="52" spans="1:13" ht="11.4" thickTop="1" thickBot="1" x14ac:dyDescent="0.25">
      <c r="A52" s="33" t="s">
        <v>109</v>
      </c>
      <c r="B52" s="23">
        <v>2400</v>
      </c>
      <c r="C52" s="23">
        <v>270</v>
      </c>
      <c r="D52" s="19">
        <f>SUM('[1]Ф.7(СФ).1:Ф.7(СФ).35'!D52)</f>
        <v>0</v>
      </c>
      <c r="E52" s="19">
        <f>SUM('[1]Ф.7(СФ).1:Ф.7(СФ).35'!E52)</f>
        <v>0</v>
      </c>
      <c r="F52" s="19">
        <f>SUM('[1]Ф.7(СФ).1:Ф.7(СФ).35'!F52)</f>
        <v>0</v>
      </c>
      <c r="G52" s="19">
        <f>SUM('[1]Ф.7(СФ).1:Ф.7(СФ).35'!G52)</f>
        <v>0</v>
      </c>
      <c r="H52" s="19">
        <f>SUM('[1]Ф.7(СФ).1:Ф.7(СФ).35'!H52)</f>
        <v>0</v>
      </c>
      <c r="I52" s="19">
        <f>SUM('[1]Ф.7(СФ).1:Ф.7(СФ).35'!I52)</f>
        <v>0</v>
      </c>
      <c r="J52" s="19">
        <f>SUM('[1]Ф.7(СФ).1:Ф.7(СФ).35'!J52)</f>
        <v>0</v>
      </c>
      <c r="K52" s="19">
        <f>SUM('[1]Ф.7(СФ).1:Ф.7(СФ).35'!K52)</f>
        <v>0</v>
      </c>
      <c r="L52" s="19">
        <f>SUM('[1]Ф.7(СФ).1:Ф.7(СФ).35'!L52)</f>
        <v>0</v>
      </c>
      <c r="M52" s="19">
        <f>SUM('[1]Ф.7(СФ).1:Ф.7(СФ).35'!M52)</f>
        <v>0</v>
      </c>
    </row>
    <row r="53" spans="1:13" ht="11.4" thickTop="1" thickBot="1" x14ac:dyDescent="0.25">
      <c r="A53" s="26" t="s">
        <v>179</v>
      </c>
      <c r="B53" s="27">
        <v>2410</v>
      </c>
      <c r="C53" s="27">
        <v>280</v>
      </c>
      <c r="D53" s="19">
        <f>SUM('[1]Ф.7(СФ).1:Ф.7(СФ).35'!D53)</f>
        <v>0</v>
      </c>
      <c r="E53" s="19">
        <f>SUM('[1]Ф.7(СФ).1:Ф.7(СФ).35'!E53)</f>
        <v>0</v>
      </c>
      <c r="F53" s="19">
        <f>SUM('[1]Ф.7(СФ).1:Ф.7(СФ).35'!F53)</f>
        <v>0</v>
      </c>
      <c r="G53" s="19">
        <f>SUM('[1]Ф.7(СФ).1:Ф.7(СФ).35'!G53)</f>
        <v>0</v>
      </c>
      <c r="H53" s="19">
        <f>SUM('[1]Ф.7(СФ).1:Ф.7(СФ).35'!H53)</f>
        <v>0</v>
      </c>
      <c r="I53" s="19">
        <f>SUM('[1]Ф.7(СФ).1:Ф.7(СФ).35'!I53)</f>
        <v>0</v>
      </c>
      <c r="J53" s="19">
        <f>SUM('[1]Ф.7(СФ).1:Ф.7(СФ).35'!J53)</f>
        <v>0</v>
      </c>
      <c r="K53" s="19">
        <f>SUM('[1]Ф.7(СФ).1:Ф.7(СФ).35'!K53)</f>
        <v>0</v>
      </c>
      <c r="L53" s="19">
        <f>SUM('[1]Ф.7(СФ).1:Ф.7(СФ).35'!L53)</f>
        <v>0</v>
      </c>
      <c r="M53" s="19">
        <f>SUM('[1]Ф.7(СФ).1:Ф.7(СФ).35'!M53)</f>
        <v>0</v>
      </c>
    </row>
    <row r="54" spans="1:13" ht="11.4" thickTop="1" thickBot="1" x14ac:dyDescent="0.25">
      <c r="A54" s="26" t="s">
        <v>180</v>
      </c>
      <c r="B54" s="27">
        <v>2420</v>
      </c>
      <c r="C54" s="27">
        <v>290</v>
      </c>
      <c r="D54" s="19">
        <f>SUM('[1]Ф.7(СФ).1:Ф.7(СФ).35'!D54)</f>
        <v>0</v>
      </c>
      <c r="E54" s="19">
        <f>SUM('[1]Ф.7(СФ).1:Ф.7(СФ).35'!E54)</f>
        <v>0</v>
      </c>
      <c r="F54" s="19">
        <f>SUM('[1]Ф.7(СФ).1:Ф.7(СФ).35'!F54)</f>
        <v>0</v>
      </c>
      <c r="G54" s="19">
        <f>SUM('[1]Ф.7(СФ).1:Ф.7(СФ).35'!G54)</f>
        <v>0</v>
      </c>
      <c r="H54" s="19">
        <f>SUM('[1]Ф.7(СФ).1:Ф.7(СФ).35'!H54)</f>
        <v>0</v>
      </c>
      <c r="I54" s="19">
        <f>SUM('[1]Ф.7(СФ).1:Ф.7(СФ).35'!I54)</f>
        <v>0</v>
      </c>
      <c r="J54" s="19">
        <f>SUM('[1]Ф.7(СФ).1:Ф.7(СФ).35'!J54)</f>
        <v>0</v>
      </c>
      <c r="K54" s="19">
        <f>SUM('[1]Ф.7(СФ).1:Ф.7(СФ).35'!K54)</f>
        <v>0</v>
      </c>
      <c r="L54" s="19">
        <f>SUM('[1]Ф.7(СФ).1:Ф.7(СФ).35'!L54)</f>
        <v>0</v>
      </c>
      <c r="M54" s="19">
        <f>SUM('[1]Ф.7(СФ).1:Ф.7(СФ).35'!M54)</f>
        <v>0</v>
      </c>
    </row>
    <row r="55" spans="1:13" ht="11.4" thickTop="1" thickBot="1" x14ac:dyDescent="0.25">
      <c r="A55" s="33" t="s">
        <v>181</v>
      </c>
      <c r="B55" s="23">
        <v>2600</v>
      </c>
      <c r="C55" s="23">
        <v>300</v>
      </c>
      <c r="D55" s="19">
        <f>SUM('[1]Ф.7(СФ).1:Ф.7(СФ).35'!D55)</f>
        <v>0</v>
      </c>
      <c r="E55" s="19">
        <f>SUM('[1]Ф.7(СФ).1:Ф.7(СФ).35'!E55)</f>
        <v>0</v>
      </c>
      <c r="F55" s="19">
        <f>SUM('[1]Ф.7(СФ).1:Ф.7(СФ).35'!F55)</f>
        <v>0</v>
      </c>
      <c r="G55" s="19">
        <f>SUM('[1]Ф.7(СФ).1:Ф.7(СФ).35'!G55)</f>
        <v>0</v>
      </c>
      <c r="H55" s="19">
        <f>SUM('[1]Ф.7(СФ).1:Ф.7(СФ).35'!H55)</f>
        <v>0</v>
      </c>
      <c r="I55" s="19">
        <f>SUM('[1]Ф.7(СФ).1:Ф.7(СФ).35'!I55)</f>
        <v>0</v>
      </c>
      <c r="J55" s="19">
        <f>SUM('[1]Ф.7(СФ).1:Ф.7(СФ).35'!J55)</f>
        <v>0</v>
      </c>
      <c r="K55" s="19">
        <f>SUM('[1]Ф.7(СФ).1:Ф.7(СФ).35'!K55)</f>
        <v>0</v>
      </c>
      <c r="L55" s="19">
        <f>SUM('[1]Ф.7(СФ).1:Ф.7(СФ).35'!L55)</f>
        <v>0</v>
      </c>
      <c r="M55" s="19">
        <f>SUM('[1]Ф.7(СФ).1:Ф.7(СФ).35'!M55)</f>
        <v>0</v>
      </c>
    </row>
    <row r="56" spans="1:13" ht="21.6" thickTop="1" thickBot="1" x14ac:dyDescent="0.25">
      <c r="A56" s="31" t="s">
        <v>182</v>
      </c>
      <c r="B56" s="27">
        <v>2610</v>
      </c>
      <c r="C56" s="27">
        <v>310</v>
      </c>
      <c r="D56" s="19">
        <f>SUM('[1]Ф.7(СФ).1:Ф.7(СФ).35'!D56)</f>
        <v>0</v>
      </c>
      <c r="E56" s="19">
        <f>SUM('[1]Ф.7(СФ).1:Ф.7(СФ).35'!E56)</f>
        <v>0</v>
      </c>
      <c r="F56" s="19">
        <f>SUM('[1]Ф.7(СФ).1:Ф.7(СФ).35'!F56)</f>
        <v>0</v>
      </c>
      <c r="G56" s="19">
        <f>SUM('[1]Ф.7(СФ).1:Ф.7(СФ).35'!G56)</f>
        <v>0</v>
      </c>
      <c r="H56" s="19">
        <f>SUM('[1]Ф.7(СФ).1:Ф.7(СФ).35'!H56)</f>
        <v>0</v>
      </c>
      <c r="I56" s="19">
        <f>SUM('[1]Ф.7(СФ).1:Ф.7(СФ).35'!I56)</f>
        <v>0</v>
      </c>
      <c r="J56" s="19">
        <f>SUM('[1]Ф.7(СФ).1:Ф.7(СФ).35'!J56)</f>
        <v>0</v>
      </c>
      <c r="K56" s="19">
        <f>SUM('[1]Ф.7(СФ).1:Ф.7(СФ).35'!K56)</f>
        <v>0</v>
      </c>
      <c r="L56" s="19">
        <f>SUM('[1]Ф.7(СФ).1:Ф.7(СФ).35'!L56)</f>
        <v>0</v>
      </c>
      <c r="M56" s="19">
        <f>SUM('[1]Ф.7(СФ).1:Ф.7(СФ).35'!M56)</f>
        <v>0</v>
      </c>
    </row>
    <row r="57" spans="1:13" ht="21.6" thickTop="1" thickBot="1" x14ac:dyDescent="0.25">
      <c r="A57" s="31" t="s">
        <v>183</v>
      </c>
      <c r="B57" s="27">
        <v>2620</v>
      </c>
      <c r="C57" s="27">
        <v>320</v>
      </c>
      <c r="D57" s="19">
        <f>SUM('[1]Ф.7(СФ).1:Ф.7(СФ).35'!D57)</f>
        <v>0</v>
      </c>
      <c r="E57" s="19">
        <f>SUM('[1]Ф.7(СФ).1:Ф.7(СФ).35'!E57)</f>
        <v>0</v>
      </c>
      <c r="F57" s="19">
        <f>SUM('[1]Ф.7(СФ).1:Ф.7(СФ).35'!F57)</f>
        <v>0</v>
      </c>
      <c r="G57" s="19">
        <f>SUM('[1]Ф.7(СФ).1:Ф.7(СФ).35'!G57)</f>
        <v>0</v>
      </c>
      <c r="H57" s="19">
        <f>SUM('[1]Ф.7(СФ).1:Ф.7(СФ).35'!H57)</f>
        <v>0</v>
      </c>
      <c r="I57" s="19">
        <f>SUM('[1]Ф.7(СФ).1:Ф.7(СФ).35'!I57)</f>
        <v>0</v>
      </c>
      <c r="J57" s="19">
        <f>SUM('[1]Ф.7(СФ).1:Ф.7(СФ).35'!J57)</f>
        <v>0</v>
      </c>
      <c r="K57" s="19">
        <f>SUM('[1]Ф.7(СФ).1:Ф.7(СФ).35'!K57)</f>
        <v>0</v>
      </c>
      <c r="L57" s="19">
        <f>SUM('[1]Ф.7(СФ).1:Ф.7(СФ).35'!L57)</f>
        <v>0</v>
      </c>
      <c r="M57" s="19">
        <f>SUM('[1]Ф.7(СФ).1:Ф.7(СФ).35'!M57)</f>
        <v>0</v>
      </c>
    </row>
    <row r="58" spans="1:13" ht="21.6" thickTop="1" thickBot="1" x14ac:dyDescent="0.25">
      <c r="A58" s="26" t="s">
        <v>184</v>
      </c>
      <c r="B58" s="27">
        <v>2630</v>
      </c>
      <c r="C58" s="27">
        <v>330</v>
      </c>
      <c r="D58" s="19">
        <f>SUM('[1]Ф.7(СФ).1:Ф.7(СФ).35'!D58)</f>
        <v>0</v>
      </c>
      <c r="E58" s="19">
        <f>SUM('[1]Ф.7(СФ).1:Ф.7(СФ).35'!E58)</f>
        <v>0</v>
      </c>
      <c r="F58" s="19">
        <f>SUM('[1]Ф.7(СФ).1:Ф.7(СФ).35'!F58)</f>
        <v>0</v>
      </c>
      <c r="G58" s="19">
        <f>SUM('[1]Ф.7(СФ).1:Ф.7(СФ).35'!G58)</f>
        <v>0</v>
      </c>
      <c r="H58" s="19">
        <f>SUM('[1]Ф.7(СФ).1:Ф.7(СФ).35'!H58)</f>
        <v>0</v>
      </c>
      <c r="I58" s="19">
        <f>SUM('[1]Ф.7(СФ).1:Ф.7(СФ).35'!I58)</f>
        <v>0</v>
      </c>
      <c r="J58" s="19">
        <f>SUM('[1]Ф.7(СФ).1:Ф.7(СФ).35'!J58)</f>
        <v>0</v>
      </c>
      <c r="K58" s="19">
        <f>SUM('[1]Ф.7(СФ).1:Ф.7(СФ).35'!K58)</f>
        <v>0</v>
      </c>
      <c r="L58" s="19">
        <f>SUM('[1]Ф.7(СФ).1:Ф.7(СФ).35'!L58)</f>
        <v>0</v>
      </c>
      <c r="M58" s="19">
        <f>SUM('[1]Ф.7(СФ).1:Ф.7(СФ).35'!M58)</f>
        <v>0</v>
      </c>
    </row>
    <row r="59" spans="1:13" ht="11.4" thickTop="1" thickBot="1" x14ac:dyDescent="0.25">
      <c r="A59" s="25" t="s">
        <v>111</v>
      </c>
      <c r="B59" s="23">
        <v>2700</v>
      </c>
      <c r="C59" s="23">
        <v>340</v>
      </c>
      <c r="D59" s="19">
        <f>SUM('[1]Ф.7(СФ).1:Ф.7(СФ).35'!D59)</f>
        <v>0</v>
      </c>
      <c r="E59" s="19">
        <f>SUM('[1]Ф.7(СФ).1:Ф.7(СФ).35'!E59)</f>
        <v>0</v>
      </c>
      <c r="F59" s="19">
        <f>SUM('[1]Ф.7(СФ).1:Ф.7(СФ).35'!F59)</f>
        <v>0</v>
      </c>
      <c r="G59" s="19">
        <f>SUM('[1]Ф.7(СФ).1:Ф.7(СФ).35'!G59)</f>
        <v>0</v>
      </c>
      <c r="H59" s="19">
        <f>SUM('[1]Ф.7(СФ).1:Ф.7(СФ).35'!H59)</f>
        <v>0</v>
      </c>
      <c r="I59" s="19">
        <f>SUM('[1]Ф.7(СФ).1:Ф.7(СФ).35'!I59)</f>
        <v>0</v>
      </c>
      <c r="J59" s="19">
        <f>SUM('[1]Ф.7(СФ).1:Ф.7(СФ).35'!J59)</f>
        <v>0</v>
      </c>
      <c r="K59" s="19">
        <f>SUM('[1]Ф.7(СФ).1:Ф.7(СФ).35'!K59)</f>
        <v>0</v>
      </c>
      <c r="L59" s="19">
        <f>SUM('[1]Ф.7(СФ).1:Ф.7(СФ).35'!L59)</f>
        <v>0</v>
      </c>
      <c r="M59" s="19">
        <f>SUM('[1]Ф.7(СФ).1:Ф.7(СФ).35'!M59)</f>
        <v>0</v>
      </c>
    </row>
    <row r="60" spans="1:13" ht="11.4" thickTop="1" thickBot="1" x14ac:dyDescent="0.25">
      <c r="A60" s="31" t="s">
        <v>185</v>
      </c>
      <c r="B60" s="27">
        <v>2710</v>
      </c>
      <c r="C60" s="27">
        <v>350</v>
      </c>
      <c r="D60" s="19">
        <f>SUM('[1]Ф.7(СФ).1:Ф.7(СФ).35'!D60)</f>
        <v>0</v>
      </c>
      <c r="E60" s="19">
        <f>SUM('[1]Ф.7(СФ).1:Ф.7(СФ).35'!E60)</f>
        <v>0</v>
      </c>
      <c r="F60" s="19">
        <f>SUM('[1]Ф.7(СФ).1:Ф.7(СФ).35'!F60)</f>
        <v>0</v>
      </c>
      <c r="G60" s="19">
        <f>SUM('[1]Ф.7(СФ).1:Ф.7(СФ).35'!G60)</f>
        <v>0</v>
      </c>
      <c r="H60" s="19">
        <f>SUM('[1]Ф.7(СФ).1:Ф.7(СФ).35'!H60)</f>
        <v>0</v>
      </c>
      <c r="I60" s="19">
        <f>SUM('[1]Ф.7(СФ).1:Ф.7(СФ).35'!I60)</f>
        <v>0</v>
      </c>
      <c r="J60" s="19">
        <f>SUM('[1]Ф.7(СФ).1:Ф.7(СФ).35'!J60)</f>
        <v>0</v>
      </c>
      <c r="K60" s="19">
        <f>SUM('[1]Ф.7(СФ).1:Ф.7(СФ).35'!K60)</f>
        <v>0</v>
      </c>
      <c r="L60" s="19">
        <f>SUM('[1]Ф.7(СФ).1:Ф.7(СФ).35'!L60)</f>
        <v>0</v>
      </c>
      <c r="M60" s="19">
        <f>SUM('[1]Ф.7(СФ).1:Ф.7(СФ).35'!M60)</f>
        <v>0</v>
      </c>
    </row>
    <row r="61" spans="1:13" ht="11.4" thickTop="1" thickBot="1" x14ac:dyDescent="0.25">
      <c r="A61" s="31" t="s">
        <v>186</v>
      </c>
      <c r="B61" s="27">
        <v>2720</v>
      </c>
      <c r="C61" s="27">
        <v>360</v>
      </c>
      <c r="D61" s="19">
        <f>SUM('[1]Ф.7(СФ).1:Ф.7(СФ).35'!D61)</f>
        <v>0</v>
      </c>
      <c r="E61" s="19">
        <f>SUM('[1]Ф.7(СФ).1:Ф.7(СФ).35'!E61)</f>
        <v>0</v>
      </c>
      <c r="F61" s="19">
        <f>SUM('[1]Ф.7(СФ).1:Ф.7(СФ).35'!F61)</f>
        <v>0</v>
      </c>
      <c r="G61" s="19">
        <f>SUM('[1]Ф.7(СФ).1:Ф.7(СФ).35'!G61)</f>
        <v>0</v>
      </c>
      <c r="H61" s="19">
        <f>SUM('[1]Ф.7(СФ).1:Ф.7(СФ).35'!H61)</f>
        <v>0</v>
      </c>
      <c r="I61" s="19">
        <f>SUM('[1]Ф.7(СФ).1:Ф.7(СФ).35'!I61)</f>
        <v>0</v>
      </c>
      <c r="J61" s="19">
        <f>SUM('[1]Ф.7(СФ).1:Ф.7(СФ).35'!J61)</f>
        <v>0</v>
      </c>
      <c r="K61" s="19">
        <f>SUM('[1]Ф.7(СФ).1:Ф.7(СФ).35'!K61)</f>
        <v>0</v>
      </c>
      <c r="L61" s="19">
        <f>SUM('[1]Ф.7(СФ).1:Ф.7(СФ).35'!L61)</f>
        <v>0</v>
      </c>
      <c r="M61" s="19">
        <f>SUM('[1]Ф.7(СФ).1:Ф.7(СФ).35'!M61)</f>
        <v>0</v>
      </c>
    </row>
    <row r="62" spans="1:13" ht="11.4" thickTop="1" thickBot="1" x14ac:dyDescent="0.25">
      <c r="A62" s="31" t="s">
        <v>187</v>
      </c>
      <c r="B62" s="27">
        <v>2730</v>
      </c>
      <c r="C62" s="27">
        <v>370</v>
      </c>
      <c r="D62" s="19">
        <f>SUM('[1]Ф.7(СФ).1:Ф.7(СФ).35'!D62)</f>
        <v>0</v>
      </c>
      <c r="E62" s="19">
        <f>SUM('[1]Ф.7(СФ).1:Ф.7(СФ).35'!E62)</f>
        <v>0</v>
      </c>
      <c r="F62" s="19">
        <f>SUM('[1]Ф.7(СФ).1:Ф.7(СФ).35'!F62)</f>
        <v>0</v>
      </c>
      <c r="G62" s="19">
        <f>SUM('[1]Ф.7(СФ).1:Ф.7(СФ).35'!G62)</f>
        <v>0</v>
      </c>
      <c r="H62" s="19">
        <f>SUM('[1]Ф.7(СФ).1:Ф.7(СФ).35'!H62)</f>
        <v>0</v>
      </c>
      <c r="I62" s="19">
        <f>SUM('[1]Ф.7(СФ).1:Ф.7(СФ).35'!I62)</f>
        <v>0</v>
      </c>
      <c r="J62" s="19">
        <f>SUM('[1]Ф.7(СФ).1:Ф.7(СФ).35'!J62)</f>
        <v>0</v>
      </c>
      <c r="K62" s="19">
        <f>SUM('[1]Ф.7(СФ).1:Ф.7(СФ).35'!K62)</f>
        <v>0</v>
      </c>
      <c r="L62" s="19">
        <f>SUM('[1]Ф.7(СФ).1:Ф.7(СФ).35'!L62)</f>
        <v>0</v>
      </c>
      <c r="M62" s="19">
        <f>SUM('[1]Ф.7(СФ).1:Ф.7(СФ).35'!M62)</f>
        <v>0</v>
      </c>
    </row>
    <row r="63" spans="1:13" ht="11.4" thickTop="1" thickBot="1" x14ac:dyDescent="0.25">
      <c r="A63" s="25" t="s">
        <v>112</v>
      </c>
      <c r="B63" s="23">
        <v>2800</v>
      </c>
      <c r="C63" s="23">
        <v>380</v>
      </c>
      <c r="D63" s="19">
        <f>SUM('[1]Ф.7(СФ).1:Ф.7(СФ).35'!D63)</f>
        <v>0</v>
      </c>
      <c r="E63" s="19">
        <f>SUM('[1]Ф.7(СФ).1:Ф.7(СФ).35'!E63)</f>
        <v>0</v>
      </c>
      <c r="F63" s="19">
        <f>SUM('[1]Ф.7(СФ).1:Ф.7(СФ).35'!F63)</f>
        <v>0</v>
      </c>
      <c r="G63" s="19">
        <f>SUM('[1]Ф.7(СФ).1:Ф.7(СФ).35'!G63)</f>
        <v>0</v>
      </c>
      <c r="H63" s="19">
        <f>SUM('[1]Ф.7(СФ).1:Ф.7(СФ).35'!H63)</f>
        <v>0</v>
      </c>
      <c r="I63" s="19">
        <f>SUM('[1]Ф.7(СФ).1:Ф.7(СФ).35'!I63)</f>
        <v>0</v>
      </c>
      <c r="J63" s="19">
        <f>SUM('[1]Ф.7(СФ).1:Ф.7(СФ).35'!J63)</f>
        <v>0</v>
      </c>
      <c r="K63" s="19">
        <f>SUM('[1]Ф.7(СФ).1:Ф.7(СФ).35'!K63)</f>
        <v>0</v>
      </c>
      <c r="L63" s="19">
        <f>SUM('[1]Ф.7(СФ).1:Ф.7(СФ).35'!L63)</f>
        <v>0</v>
      </c>
      <c r="M63" s="19">
        <f>SUM('[1]Ф.7(СФ).1:Ф.7(СФ).35'!M63)</f>
        <v>0</v>
      </c>
    </row>
    <row r="64" spans="1:13" ht="12.6" thickTop="1" thickBot="1" x14ac:dyDescent="0.25">
      <c r="A64" s="17" t="s">
        <v>188</v>
      </c>
      <c r="B64" s="17">
        <v>3000</v>
      </c>
      <c r="C64" s="17">
        <v>390</v>
      </c>
      <c r="D64" s="19">
        <f>SUM('[1]Ф.7(СФ).1:Ф.7(СФ).35'!D64)</f>
        <v>0</v>
      </c>
      <c r="E64" s="19">
        <f>SUM('[1]Ф.7(СФ).1:Ф.7(СФ).35'!E64)</f>
        <v>0</v>
      </c>
      <c r="F64" s="19">
        <f>SUM('[1]Ф.7(СФ).1:Ф.7(СФ).35'!F64)</f>
        <v>0</v>
      </c>
      <c r="G64" s="19">
        <f>SUM('[1]Ф.7(СФ).1:Ф.7(СФ).35'!G64)</f>
        <v>0</v>
      </c>
      <c r="H64" s="19"/>
      <c r="I64" s="19"/>
      <c r="J64" s="19"/>
      <c r="K64" s="19">
        <v>0</v>
      </c>
      <c r="L64" s="19">
        <f>SUM('[1]Ф.7(СФ).1:Ф.7(СФ).35'!L64)</f>
        <v>0</v>
      </c>
      <c r="M64" s="19"/>
    </row>
    <row r="65" spans="1:13" ht="13.8" thickTop="1" thickBot="1" x14ac:dyDescent="0.25">
      <c r="A65" s="33" t="s">
        <v>189</v>
      </c>
      <c r="B65" s="23">
        <v>3100</v>
      </c>
      <c r="C65" s="23">
        <v>400</v>
      </c>
      <c r="D65" s="19">
        <f>SUM('[1]Ф.7(СФ).1:Ф.7(СФ).35'!D65)</f>
        <v>0</v>
      </c>
      <c r="E65" s="19">
        <f>SUM('[1]Ф.7(СФ).1:Ф.7(СФ).35'!E65)</f>
        <v>0</v>
      </c>
      <c r="F65" s="19">
        <f>SUM('[1]Ф.7(СФ).1:Ф.7(СФ).35'!F65)</f>
        <v>0</v>
      </c>
      <c r="G65" s="19">
        <f>SUM('[1]Ф.7(СФ).1:Ф.7(СФ).35'!G65)</f>
        <v>0</v>
      </c>
      <c r="H65" s="19"/>
      <c r="I65" s="19"/>
      <c r="J65" s="19"/>
      <c r="K65" s="19">
        <f>SUM('[1]Ф.7(СФ).1:Ф.7(СФ).35'!K65)</f>
        <v>0</v>
      </c>
      <c r="L65" s="19">
        <f>SUM('[1]Ф.7(СФ).1:Ф.7(СФ).35'!L65)</f>
        <v>0</v>
      </c>
      <c r="M65" s="19"/>
    </row>
    <row r="66" spans="1:13" ht="21.6" thickTop="1" thickBot="1" x14ac:dyDescent="0.25">
      <c r="A66" s="31" t="s">
        <v>190</v>
      </c>
      <c r="B66" s="27">
        <v>3110</v>
      </c>
      <c r="C66" s="27">
        <v>410</v>
      </c>
      <c r="D66" s="19">
        <f>SUM('[1]Ф.7(СФ).1:Ф.7(СФ).35'!D66)</f>
        <v>0</v>
      </c>
      <c r="E66" s="19">
        <f>SUM('[1]Ф.7(СФ).1:Ф.7(СФ).35'!E66)</f>
        <v>0</v>
      </c>
      <c r="F66" s="19">
        <f>SUM('[1]Ф.7(СФ).1:Ф.7(СФ).35'!F66)</f>
        <v>0</v>
      </c>
      <c r="G66" s="19">
        <f>SUM('[1]Ф.7(СФ).1:Ф.7(СФ).35'!G66)</f>
        <v>0</v>
      </c>
      <c r="H66" s="19"/>
      <c r="I66" s="19"/>
      <c r="J66" s="19"/>
      <c r="K66" s="19">
        <f>SUM('[1]Ф.7(СФ).1:Ф.7(СФ).35'!K66)</f>
        <v>0</v>
      </c>
      <c r="L66" s="19">
        <f>SUM('[1]Ф.7(СФ).1:Ф.7(СФ).35'!L66)</f>
        <v>0</v>
      </c>
      <c r="M66" s="19"/>
    </row>
    <row r="67" spans="1:13" ht="11.4" thickTop="1" thickBot="1" x14ac:dyDescent="0.25">
      <c r="A67" s="26" t="s">
        <v>191</v>
      </c>
      <c r="B67" s="27">
        <v>3120</v>
      </c>
      <c r="C67" s="27">
        <v>420</v>
      </c>
      <c r="D67" s="19">
        <f>SUM('[1]Ф.7(СФ).1:Ф.7(СФ).35'!D67)</f>
        <v>0</v>
      </c>
      <c r="E67" s="19">
        <f>SUM('[1]Ф.7(СФ).1:Ф.7(СФ).35'!E67)</f>
        <v>0</v>
      </c>
      <c r="F67" s="19">
        <f>SUM('[1]Ф.7(СФ).1:Ф.7(СФ).35'!F67)</f>
        <v>0</v>
      </c>
      <c r="G67" s="19">
        <f>SUM('[1]Ф.7(СФ).1:Ф.7(СФ).35'!G67)</f>
        <v>0</v>
      </c>
      <c r="H67" s="19"/>
      <c r="I67" s="19"/>
      <c r="J67" s="19"/>
      <c r="K67" s="19">
        <f>SUM('[1]Ф.7(СФ).1:Ф.7(СФ).35'!K67)</f>
        <v>0</v>
      </c>
      <c r="L67" s="19">
        <f>SUM('[1]Ф.7(СФ).1:Ф.7(СФ).35'!L67)</f>
        <v>0</v>
      </c>
      <c r="M67" s="19"/>
    </row>
    <row r="68" spans="1:13" ht="11.4" thickTop="1" thickBot="1" x14ac:dyDescent="0.25">
      <c r="A68" s="29" t="s">
        <v>192</v>
      </c>
      <c r="B68" s="75">
        <v>3121</v>
      </c>
      <c r="C68" s="75">
        <v>430</v>
      </c>
      <c r="D68" s="19">
        <f>SUM('[1]Ф.7(СФ).1:Ф.7(СФ).35'!D68)</f>
        <v>0</v>
      </c>
      <c r="E68" s="19">
        <f>SUM('[1]Ф.7(СФ).1:Ф.7(СФ).35'!E68)</f>
        <v>0</v>
      </c>
      <c r="F68" s="19">
        <f>SUM('[1]Ф.7(СФ).1:Ф.7(СФ).35'!F68)</f>
        <v>0</v>
      </c>
      <c r="G68" s="19">
        <f>SUM('[1]Ф.7(СФ).1:Ф.7(СФ).35'!G68)</f>
        <v>0</v>
      </c>
      <c r="H68" s="19"/>
      <c r="I68" s="19"/>
      <c r="J68" s="19"/>
      <c r="K68" s="19">
        <f>SUM('[1]Ф.7(СФ).1:Ф.7(СФ).35'!K68)</f>
        <v>0</v>
      </c>
      <c r="L68" s="19">
        <f>SUM('[1]Ф.7(СФ).1:Ф.7(СФ).35'!L68)</f>
        <v>0</v>
      </c>
      <c r="M68" s="19"/>
    </row>
    <row r="69" spans="1:13" ht="11.4" thickTop="1" thickBot="1" x14ac:dyDescent="0.25">
      <c r="A69" s="29" t="s">
        <v>193</v>
      </c>
      <c r="B69" s="75">
        <v>3122</v>
      </c>
      <c r="C69" s="75">
        <v>440</v>
      </c>
      <c r="D69" s="19">
        <f>SUM('[1]Ф.7(СФ).1:Ф.7(СФ).35'!D69)</f>
        <v>0</v>
      </c>
      <c r="E69" s="19">
        <f>SUM('[1]Ф.7(СФ).1:Ф.7(СФ).35'!E69)</f>
        <v>0</v>
      </c>
      <c r="F69" s="19">
        <f>SUM('[1]Ф.7(СФ).1:Ф.7(СФ).35'!F69)</f>
        <v>0</v>
      </c>
      <c r="G69" s="19">
        <f>SUM('[1]Ф.7(СФ).1:Ф.7(СФ).35'!G69)</f>
        <v>0</v>
      </c>
      <c r="H69" s="19"/>
      <c r="I69" s="19"/>
      <c r="J69" s="19"/>
      <c r="K69" s="19">
        <f>SUM('[1]Ф.7(СФ).1:Ф.7(СФ).35'!K69)</f>
        <v>0</v>
      </c>
      <c r="L69" s="19">
        <f>SUM('[1]Ф.7(СФ).1:Ф.7(СФ).35'!L69)</f>
        <v>0</v>
      </c>
      <c r="M69" s="19"/>
    </row>
    <row r="70" spans="1:13" ht="11.4" thickTop="1" thickBot="1" x14ac:dyDescent="0.25">
      <c r="A70" s="26" t="s">
        <v>194</v>
      </c>
      <c r="B70" s="27">
        <v>3130</v>
      </c>
      <c r="C70" s="27">
        <v>450</v>
      </c>
      <c r="D70" s="19">
        <f>SUM('[1]Ф.7(СФ).1:Ф.7(СФ).35'!D70)</f>
        <v>0</v>
      </c>
      <c r="E70" s="19">
        <f>SUM('[1]Ф.7(СФ).1:Ф.7(СФ).35'!E70)</f>
        <v>0</v>
      </c>
      <c r="F70" s="19">
        <f>SUM('[1]Ф.7(СФ).1:Ф.7(СФ).35'!F70)</f>
        <v>0</v>
      </c>
      <c r="G70" s="19">
        <f>SUM('[1]Ф.7(СФ).1:Ф.7(СФ).35'!G70)</f>
        <v>0</v>
      </c>
      <c r="H70" s="19"/>
      <c r="I70" s="19"/>
      <c r="J70" s="19"/>
      <c r="K70" s="19">
        <f>SUM('[1]Ф.7(СФ).1:Ф.7(СФ).35'!K70)</f>
        <v>0</v>
      </c>
      <c r="L70" s="19">
        <f>SUM('[1]Ф.7(СФ).1:Ф.7(СФ).35'!L70)</f>
        <v>0</v>
      </c>
      <c r="M70" s="19"/>
    </row>
    <row r="71" spans="1:13" ht="11.4" thickTop="1" thickBot="1" x14ac:dyDescent="0.25">
      <c r="A71" s="29" t="s">
        <v>195</v>
      </c>
      <c r="B71" s="75">
        <v>3131</v>
      </c>
      <c r="C71" s="75">
        <v>460</v>
      </c>
      <c r="D71" s="19">
        <f>SUM('[1]Ф.7(СФ).1:Ф.7(СФ).35'!D71)</f>
        <v>0</v>
      </c>
      <c r="E71" s="19">
        <f>SUM('[1]Ф.7(СФ).1:Ф.7(СФ).35'!E71)</f>
        <v>0</v>
      </c>
      <c r="F71" s="19">
        <f>SUM('[1]Ф.7(СФ).1:Ф.7(СФ).35'!F71)</f>
        <v>0</v>
      </c>
      <c r="G71" s="19">
        <f>SUM('[1]Ф.7(СФ).1:Ф.7(СФ).35'!G71)</f>
        <v>0</v>
      </c>
      <c r="H71" s="19"/>
      <c r="I71" s="19"/>
      <c r="J71" s="19"/>
      <c r="K71" s="19">
        <f>SUM('[1]Ф.7(СФ).1:Ф.7(СФ).35'!K71)</f>
        <v>0</v>
      </c>
      <c r="L71" s="19">
        <f>SUM('[1]Ф.7(СФ).1:Ф.7(СФ).35'!L71)</f>
        <v>0</v>
      </c>
      <c r="M71" s="19"/>
    </row>
    <row r="72" spans="1:13" ht="11.4" thickTop="1" thickBot="1" x14ac:dyDescent="0.25">
      <c r="A72" s="29" t="s">
        <v>196</v>
      </c>
      <c r="B72" s="75">
        <v>3132</v>
      </c>
      <c r="C72" s="75">
        <v>470</v>
      </c>
      <c r="D72" s="19">
        <f>SUM('[1]Ф.7(СФ).1:Ф.7(СФ).35'!D72)</f>
        <v>0</v>
      </c>
      <c r="E72" s="19">
        <f>SUM('[1]Ф.7(СФ).1:Ф.7(СФ).35'!E72)</f>
        <v>0</v>
      </c>
      <c r="F72" s="19">
        <f>SUM('[1]Ф.7(СФ).1:Ф.7(СФ).35'!F72)</f>
        <v>0</v>
      </c>
      <c r="G72" s="19">
        <f>SUM('[1]Ф.7(СФ).1:Ф.7(СФ).35'!G72)</f>
        <v>0</v>
      </c>
      <c r="H72" s="19"/>
      <c r="I72" s="19"/>
      <c r="J72" s="19"/>
      <c r="K72" s="19">
        <v>0</v>
      </c>
      <c r="L72" s="19">
        <f>SUM('[1]Ф.7(СФ).1:Ф.7(СФ).35'!L72)</f>
        <v>0</v>
      </c>
      <c r="M72" s="19"/>
    </row>
    <row r="73" spans="1:13" ht="11.4" thickTop="1" thickBot="1" x14ac:dyDescent="0.25">
      <c r="A73" s="26" t="s">
        <v>197</v>
      </c>
      <c r="B73" s="27">
        <v>3140</v>
      </c>
      <c r="C73" s="27">
        <v>480</v>
      </c>
      <c r="D73" s="19">
        <f>SUM('[1]Ф.7(СФ).1:Ф.7(СФ).35'!D73)</f>
        <v>0</v>
      </c>
      <c r="E73" s="19">
        <f>SUM('[1]Ф.7(СФ).1:Ф.7(СФ).35'!E73)</f>
        <v>0</v>
      </c>
      <c r="F73" s="19">
        <f>SUM('[1]Ф.7(СФ).1:Ф.7(СФ).35'!F73)</f>
        <v>0</v>
      </c>
      <c r="G73" s="19">
        <f>SUM('[1]Ф.7(СФ).1:Ф.7(СФ).35'!G73)</f>
        <v>0</v>
      </c>
      <c r="H73" s="19"/>
      <c r="I73" s="19"/>
      <c r="J73" s="19"/>
      <c r="K73" s="19">
        <f>SUM('[1]Ф.7(СФ).1:Ф.7(СФ).35'!K73)</f>
        <v>0</v>
      </c>
      <c r="L73" s="19">
        <f>SUM('[1]Ф.7(СФ).1:Ф.7(СФ).35'!L73)</f>
        <v>0</v>
      </c>
      <c r="M73" s="19"/>
    </row>
    <row r="74" spans="1:13" ht="12.6" thickTop="1" thickBot="1" x14ac:dyDescent="0.25">
      <c r="A74" s="34" t="s">
        <v>198</v>
      </c>
      <c r="B74" s="75">
        <v>3141</v>
      </c>
      <c r="C74" s="75">
        <v>490</v>
      </c>
      <c r="D74" s="19">
        <f>SUM('[1]Ф.7(СФ).1:Ф.7(СФ).35'!D74)</f>
        <v>0</v>
      </c>
      <c r="E74" s="19">
        <f>SUM('[1]Ф.7(СФ).1:Ф.7(СФ).35'!E74)</f>
        <v>0</v>
      </c>
      <c r="F74" s="19">
        <f>SUM('[1]Ф.7(СФ).1:Ф.7(СФ).35'!F74)</f>
        <v>0</v>
      </c>
      <c r="G74" s="19">
        <f>SUM('[1]Ф.7(СФ).1:Ф.7(СФ).35'!G74)</f>
        <v>0</v>
      </c>
      <c r="H74" s="19">
        <f>SUM('[1]Ф.7(СФ).1:Ф.7(СФ).35'!H74)</f>
        <v>0</v>
      </c>
      <c r="I74" s="19">
        <f>SUM('[1]Ф.7(СФ).1:Ф.7(СФ).35'!I74)</f>
        <v>0</v>
      </c>
      <c r="J74" s="19">
        <f>SUM('[1]Ф.7(СФ).1:Ф.7(СФ).35'!J74)</f>
        <v>0</v>
      </c>
      <c r="K74" s="19">
        <f>SUM('[1]Ф.7(СФ).1:Ф.7(СФ).35'!K74)</f>
        <v>0</v>
      </c>
      <c r="L74" s="19">
        <f>SUM('[1]Ф.7(СФ).1:Ф.7(СФ).35'!L74)</f>
        <v>0</v>
      </c>
      <c r="M74" s="19"/>
    </row>
    <row r="75" spans="1:13" ht="12.6" thickTop="1" thickBot="1" x14ac:dyDescent="0.25">
      <c r="A75" s="34" t="s">
        <v>199</v>
      </c>
      <c r="B75" s="75">
        <v>3142</v>
      </c>
      <c r="C75" s="75">
        <v>500</v>
      </c>
      <c r="D75" s="19">
        <f>SUM('[1]Ф.7(СФ).1:Ф.7(СФ).35'!D75)</f>
        <v>0</v>
      </c>
      <c r="E75" s="19">
        <f>SUM('[1]Ф.7(СФ).1:Ф.7(СФ).35'!E75)</f>
        <v>0</v>
      </c>
      <c r="F75" s="19">
        <f>SUM('[1]Ф.7(СФ).1:Ф.7(СФ).35'!F75)</f>
        <v>0</v>
      </c>
      <c r="G75" s="19">
        <f>SUM('[1]Ф.7(СФ).1:Ф.7(СФ).35'!G75)</f>
        <v>0</v>
      </c>
      <c r="H75" s="19">
        <f>SUM('[1]Ф.7(СФ).1:Ф.7(СФ).35'!H75)</f>
        <v>0</v>
      </c>
      <c r="I75" s="19">
        <f>SUM('[1]Ф.7(СФ).1:Ф.7(СФ).35'!I75)</f>
        <v>0</v>
      </c>
      <c r="J75" s="19">
        <f>SUM('[1]Ф.7(СФ).1:Ф.7(СФ).35'!J75)</f>
        <v>0</v>
      </c>
      <c r="K75" s="19">
        <f>SUM('[1]Ф.7(СФ).1:Ф.7(СФ).35'!K75)</f>
        <v>0</v>
      </c>
      <c r="L75" s="19">
        <f>SUM('[1]Ф.7(СФ).1:Ф.7(СФ).35'!L75)</f>
        <v>0</v>
      </c>
      <c r="M75" s="19">
        <f>SUM('[1]Ф.7(СФ).1:Ф.7(СФ).35'!M75)</f>
        <v>0</v>
      </c>
    </row>
    <row r="76" spans="1:13" ht="12.6" thickTop="1" thickBot="1" x14ac:dyDescent="0.25">
      <c r="A76" s="34" t="s">
        <v>200</v>
      </c>
      <c r="B76" s="75">
        <v>3143</v>
      </c>
      <c r="C76" s="75">
        <v>510</v>
      </c>
      <c r="D76" s="19">
        <f>SUM('[1]Ф.7(СФ).1:Ф.7(СФ).35'!D76)</f>
        <v>0</v>
      </c>
      <c r="E76" s="19">
        <f>SUM('[1]Ф.7(СФ).1:Ф.7(СФ).35'!E76)</f>
        <v>0</v>
      </c>
      <c r="F76" s="19">
        <f>SUM('[1]Ф.7(СФ).1:Ф.7(СФ).35'!F76)</f>
        <v>0</v>
      </c>
      <c r="G76" s="19">
        <f>SUM('[1]Ф.7(СФ).1:Ф.7(СФ).35'!G76)</f>
        <v>0</v>
      </c>
      <c r="H76" s="19">
        <f>SUM('[1]Ф.7(СФ).1:Ф.7(СФ).35'!H76)</f>
        <v>0</v>
      </c>
      <c r="I76" s="19">
        <f>SUM('[1]Ф.7(СФ).1:Ф.7(СФ).35'!I76)</f>
        <v>0</v>
      </c>
      <c r="J76" s="19">
        <f>SUM('[1]Ф.7(СФ).1:Ф.7(СФ).35'!J76)</f>
        <v>0</v>
      </c>
      <c r="K76" s="19">
        <f>SUM('[1]Ф.7(СФ).1:Ф.7(СФ).35'!K76)</f>
        <v>0</v>
      </c>
      <c r="L76" s="19">
        <f>SUM('[1]Ф.7(СФ).1:Ф.7(СФ).35'!L76)</f>
        <v>0</v>
      </c>
      <c r="M76" s="19">
        <f>SUM('[1]Ф.7(СФ).1:Ф.7(СФ).35'!M76)</f>
        <v>0</v>
      </c>
    </row>
    <row r="77" spans="1:13" ht="11.4" thickTop="1" thickBot="1" x14ac:dyDescent="0.25">
      <c r="A77" s="26" t="s">
        <v>201</v>
      </c>
      <c r="B77" s="27">
        <v>3150</v>
      </c>
      <c r="C77" s="27">
        <v>520</v>
      </c>
      <c r="D77" s="19">
        <f>SUM('[1]Ф.7(СФ).1:Ф.7(СФ).35'!D77)</f>
        <v>0</v>
      </c>
      <c r="E77" s="19">
        <f>SUM('[1]Ф.7(СФ).1:Ф.7(СФ).35'!E77)</f>
        <v>0</v>
      </c>
      <c r="F77" s="19">
        <f>SUM('[1]Ф.7(СФ).1:Ф.7(СФ).35'!F77)</f>
        <v>0</v>
      </c>
      <c r="G77" s="19">
        <f>SUM('[1]Ф.7(СФ).1:Ф.7(СФ).35'!G77)</f>
        <v>0</v>
      </c>
      <c r="H77" s="19">
        <f>SUM('[1]Ф.7(СФ).1:Ф.7(СФ).35'!H77)</f>
        <v>0</v>
      </c>
      <c r="I77" s="19">
        <f>SUM('[1]Ф.7(СФ).1:Ф.7(СФ).35'!I77)</f>
        <v>0</v>
      </c>
      <c r="J77" s="19">
        <f>SUM('[1]Ф.7(СФ).1:Ф.7(СФ).35'!J77)</f>
        <v>0</v>
      </c>
      <c r="K77" s="19">
        <f>SUM('[1]Ф.7(СФ).1:Ф.7(СФ).35'!K77)</f>
        <v>0</v>
      </c>
      <c r="L77" s="19">
        <f>SUM('[1]Ф.7(СФ).1:Ф.7(СФ).35'!L77)</f>
        <v>0</v>
      </c>
      <c r="M77" s="19">
        <f>SUM('[1]Ф.7(СФ).1:Ф.7(СФ).35'!M77)</f>
        <v>0</v>
      </c>
    </row>
    <row r="78" spans="1:13" ht="11.4" thickTop="1" thickBot="1" x14ac:dyDescent="0.25">
      <c r="A78" s="26" t="s">
        <v>202</v>
      </c>
      <c r="B78" s="27">
        <v>3160</v>
      </c>
      <c r="C78" s="27">
        <v>530</v>
      </c>
      <c r="D78" s="19">
        <f>SUM('[1]Ф.7(СФ).1:Ф.7(СФ).35'!D78)</f>
        <v>0</v>
      </c>
      <c r="E78" s="19">
        <f>SUM('[1]Ф.7(СФ).1:Ф.7(СФ).35'!E78)</f>
        <v>0</v>
      </c>
      <c r="F78" s="19">
        <f>SUM('[1]Ф.7(СФ).1:Ф.7(СФ).35'!F78)</f>
        <v>0</v>
      </c>
      <c r="G78" s="19">
        <f>SUM('[1]Ф.7(СФ).1:Ф.7(СФ).35'!G78)</f>
        <v>0</v>
      </c>
      <c r="H78" s="19">
        <f>SUM('[1]Ф.7(СФ).1:Ф.7(СФ).35'!H78)</f>
        <v>0</v>
      </c>
      <c r="I78" s="19">
        <f>SUM('[1]Ф.7(СФ).1:Ф.7(СФ).35'!I78)</f>
        <v>0</v>
      </c>
      <c r="J78" s="19">
        <f>SUM('[1]Ф.7(СФ).1:Ф.7(СФ).35'!J78)</f>
        <v>0</v>
      </c>
      <c r="K78" s="19">
        <f>SUM('[1]Ф.7(СФ).1:Ф.7(СФ).35'!K78)</f>
        <v>0</v>
      </c>
      <c r="L78" s="19">
        <f>SUM('[1]Ф.7(СФ).1:Ф.7(СФ).35'!L78)</f>
        <v>0</v>
      </c>
      <c r="M78" s="19">
        <f>SUM('[1]Ф.7(СФ).1:Ф.7(СФ).35'!M78)</f>
        <v>0</v>
      </c>
    </row>
    <row r="79" spans="1:13" ht="11.4" thickTop="1" thickBot="1" x14ac:dyDescent="0.25">
      <c r="A79" s="33" t="s">
        <v>203</v>
      </c>
      <c r="B79" s="23">
        <v>3200</v>
      </c>
      <c r="C79" s="23">
        <v>540</v>
      </c>
      <c r="D79" s="19">
        <f>SUM('[1]Ф.7(СФ).1:Ф.7(СФ).35'!D79)</f>
        <v>0</v>
      </c>
      <c r="E79" s="19">
        <f>SUM('[1]Ф.7(СФ).1:Ф.7(СФ).35'!E79)</f>
        <v>0</v>
      </c>
      <c r="F79" s="19">
        <f>SUM('[1]Ф.7(СФ).1:Ф.7(СФ).35'!F79)</f>
        <v>0</v>
      </c>
      <c r="G79" s="19">
        <f>SUM('[1]Ф.7(СФ).1:Ф.7(СФ).35'!G79)</f>
        <v>0</v>
      </c>
      <c r="H79" s="19">
        <f>SUM('[1]Ф.7(СФ).1:Ф.7(СФ).35'!H79)</f>
        <v>0</v>
      </c>
      <c r="I79" s="19">
        <f>SUM('[1]Ф.7(СФ).1:Ф.7(СФ).35'!I79)</f>
        <v>0</v>
      </c>
      <c r="J79" s="19">
        <f>SUM('[1]Ф.7(СФ).1:Ф.7(СФ).35'!J79)</f>
        <v>0</v>
      </c>
      <c r="K79" s="19">
        <f>SUM('[1]Ф.7(СФ).1:Ф.7(СФ).35'!K79)</f>
        <v>0</v>
      </c>
      <c r="L79" s="19">
        <f>SUM('[1]Ф.7(СФ).1:Ф.7(СФ).35'!L79)</f>
        <v>0</v>
      </c>
      <c r="M79" s="19">
        <f>SUM('[1]Ф.7(СФ).1:Ф.7(СФ).35'!M79)</f>
        <v>0</v>
      </c>
    </row>
    <row r="80" spans="1:13" ht="21.6" thickTop="1" thickBot="1" x14ac:dyDescent="0.25">
      <c r="A80" s="31" t="s">
        <v>204</v>
      </c>
      <c r="B80" s="27">
        <v>3210</v>
      </c>
      <c r="C80" s="27">
        <v>550</v>
      </c>
      <c r="D80" s="19">
        <f>SUM('[1]Ф.7(СФ).1:Ф.7(СФ).35'!D80)</f>
        <v>0</v>
      </c>
      <c r="E80" s="19">
        <f>SUM('[1]Ф.7(СФ).1:Ф.7(СФ).35'!E80)</f>
        <v>0</v>
      </c>
      <c r="F80" s="19">
        <f>SUM('[1]Ф.7(СФ).1:Ф.7(СФ).35'!F80)</f>
        <v>0</v>
      </c>
      <c r="G80" s="19">
        <f>SUM('[1]Ф.7(СФ).1:Ф.7(СФ).35'!G80)</f>
        <v>0</v>
      </c>
      <c r="H80" s="19">
        <f>SUM('[1]Ф.7(СФ).1:Ф.7(СФ).35'!H80)</f>
        <v>0</v>
      </c>
      <c r="I80" s="19">
        <f>SUM('[1]Ф.7(СФ).1:Ф.7(СФ).35'!I80)</f>
        <v>0</v>
      </c>
      <c r="J80" s="19">
        <f>SUM('[1]Ф.7(СФ).1:Ф.7(СФ).35'!J80)</f>
        <v>0</v>
      </c>
      <c r="K80" s="19">
        <f>SUM('[1]Ф.7(СФ).1:Ф.7(СФ).35'!K80)</f>
        <v>0</v>
      </c>
      <c r="L80" s="19">
        <f>SUM('[1]Ф.7(СФ).1:Ф.7(СФ).35'!L80)</f>
        <v>0</v>
      </c>
      <c r="M80" s="19">
        <f>SUM('[1]Ф.7(СФ).1:Ф.7(СФ).35'!M80)</f>
        <v>0</v>
      </c>
    </row>
    <row r="81" spans="1:13" ht="21.6" thickTop="1" thickBot="1" x14ac:dyDescent="0.25">
      <c r="A81" s="31" t="s">
        <v>205</v>
      </c>
      <c r="B81" s="27">
        <v>3220</v>
      </c>
      <c r="C81" s="27">
        <v>560</v>
      </c>
      <c r="D81" s="19">
        <f>SUM('[1]Ф.7(СФ).1:Ф.7(СФ).35'!D81)</f>
        <v>0</v>
      </c>
      <c r="E81" s="19">
        <f>SUM('[1]Ф.7(СФ).1:Ф.7(СФ).35'!E81)</f>
        <v>0</v>
      </c>
      <c r="F81" s="19">
        <f>SUM('[1]Ф.7(СФ).1:Ф.7(СФ).35'!F81)</f>
        <v>0</v>
      </c>
      <c r="G81" s="19">
        <f>SUM('[1]Ф.7(СФ).1:Ф.7(СФ).35'!G81)</f>
        <v>0</v>
      </c>
      <c r="H81" s="19">
        <f>SUM('[1]Ф.7(СФ).1:Ф.7(СФ).35'!H81)</f>
        <v>0</v>
      </c>
      <c r="I81" s="19">
        <f>SUM('[1]Ф.7(СФ).1:Ф.7(СФ).35'!I81)</f>
        <v>0</v>
      </c>
      <c r="J81" s="19">
        <f>SUM('[1]Ф.7(СФ).1:Ф.7(СФ).35'!J81)</f>
        <v>0</v>
      </c>
      <c r="K81" s="19">
        <f>SUM('[1]Ф.7(СФ).1:Ф.7(СФ).35'!K81)</f>
        <v>0</v>
      </c>
      <c r="L81" s="19">
        <f>SUM('[1]Ф.7(СФ).1:Ф.7(СФ).35'!L81)</f>
        <v>0</v>
      </c>
      <c r="M81" s="19">
        <f>SUM('[1]Ф.7(СФ).1:Ф.7(СФ).35'!M81)</f>
        <v>0</v>
      </c>
    </row>
    <row r="82" spans="1:13" ht="21.6" thickTop="1" thickBot="1" x14ac:dyDescent="0.25">
      <c r="A82" s="26" t="s">
        <v>206</v>
      </c>
      <c r="B82" s="27">
        <v>3230</v>
      </c>
      <c r="C82" s="27">
        <v>570</v>
      </c>
      <c r="D82" s="19">
        <f>SUM('[1]Ф.7(СФ).1:Ф.7(СФ).35'!D82)</f>
        <v>0</v>
      </c>
      <c r="E82" s="19">
        <f>SUM('[1]Ф.7(СФ).1:Ф.7(СФ).35'!E82)</f>
        <v>0</v>
      </c>
      <c r="F82" s="19">
        <f>SUM('[1]Ф.7(СФ).1:Ф.7(СФ).35'!F82)</f>
        <v>0</v>
      </c>
      <c r="G82" s="19">
        <f>SUM('[1]Ф.7(СФ).1:Ф.7(СФ).35'!G82)</f>
        <v>0</v>
      </c>
      <c r="H82" s="19">
        <f>SUM('[1]Ф.7(СФ).1:Ф.7(СФ).35'!H82)</f>
        <v>0</v>
      </c>
      <c r="I82" s="19">
        <f>SUM('[1]Ф.7(СФ).1:Ф.7(СФ).35'!I82)</f>
        <v>0</v>
      </c>
      <c r="J82" s="19">
        <f>SUM('[1]Ф.7(СФ).1:Ф.7(СФ).35'!J82)</f>
        <v>0</v>
      </c>
      <c r="K82" s="19">
        <f>SUM('[1]Ф.7(СФ).1:Ф.7(СФ).35'!K82)</f>
        <v>0</v>
      </c>
      <c r="L82" s="19">
        <f>SUM('[1]Ф.7(СФ).1:Ф.7(СФ).35'!L82)</f>
        <v>0</v>
      </c>
      <c r="M82" s="19">
        <f>SUM('[1]Ф.7(СФ).1:Ф.7(СФ).35'!M82)</f>
        <v>0</v>
      </c>
    </row>
    <row r="83" spans="1:13" ht="11.4" thickTop="1" thickBot="1" x14ac:dyDescent="0.25">
      <c r="A83" s="26" t="s">
        <v>207</v>
      </c>
      <c r="B83" s="27">
        <v>3240</v>
      </c>
      <c r="C83" s="27">
        <v>580</v>
      </c>
      <c r="D83" s="19">
        <f>SUM('[1]Ф.7(СФ).1:Ф.7(СФ).35'!D83)</f>
        <v>0</v>
      </c>
      <c r="E83" s="19">
        <f>SUM('[1]Ф.7(СФ).1:Ф.7(СФ).35'!E83)</f>
        <v>0</v>
      </c>
      <c r="F83" s="19">
        <f>SUM('[1]Ф.7(СФ).1:Ф.7(СФ).35'!F83)</f>
        <v>0</v>
      </c>
      <c r="G83" s="19">
        <f>SUM('[1]Ф.7(СФ).1:Ф.7(СФ).35'!G83)</f>
        <v>0</v>
      </c>
      <c r="H83" s="19">
        <f>SUM('[1]Ф.7(СФ).1:Ф.7(СФ).35'!H83)</f>
        <v>0</v>
      </c>
      <c r="I83" s="19">
        <f>SUM('[1]Ф.7(СФ).1:Ф.7(СФ).35'!I83)</f>
        <v>0</v>
      </c>
      <c r="J83" s="19">
        <f>SUM('[1]Ф.7(СФ).1:Ф.7(СФ).35'!J83)</f>
        <v>0</v>
      </c>
      <c r="K83" s="19">
        <f>SUM('[1]Ф.7(СФ).1:Ф.7(СФ).35'!K83)</f>
        <v>0</v>
      </c>
      <c r="L83" s="19">
        <f>SUM('[1]Ф.7(СФ).1:Ф.7(СФ).35'!L83)</f>
        <v>0</v>
      </c>
      <c r="M83" s="19">
        <f>SUM('[1]Ф.7(СФ).1:Ф.7(СФ).35'!M83)</f>
        <v>0</v>
      </c>
    </row>
    <row r="84" spans="1:13" ht="11.4" thickTop="1" thickBot="1" x14ac:dyDescent="0.25">
      <c r="A84" s="134" t="s">
        <v>338</v>
      </c>
      <c r="B84" s="35" t="s">
        <v>149</v>
      </c>
      <c r="C84" s="35">
        <v>590</v>
      </c>
      <c r="D84" s="36">
        <f>SUM(D26)+SUM(D27)</f>
        <v>87418.55</v>
      </c>
      <c r="E84" s="36">
        <f t="shared" ref="E84:M84" si="0">SUM(E26)+SUM(E27)</f>
        <v>87418.55</v>
      </c>
      <c r="F84" s="36">
        <f t="shared" si="0"/>
        <v>0</v>
      </c>
      <c r="G84" s="36">
        <f t="shared" si="0"/>
        <v>0</v>
      </c>
      <c r="H84" s="36">
        <f t="shared" si="0"/>
        <v>765845.95</v>
      </c>
      <c r="I84" s="36">
        <f t="shared" si="0"/>
        <v>765845.95</v>
      </c>
      <c r="J84" s="36">
        <f t="shared" si="0"/>
        <v>0</v>
      </c>
      <c r="K84" s="36">
        <f t="shared" si="0"/>
        <v>0</v>
      </c>
      <c r="L84" s="36">
        <f t="shared" si="0"/>
        <v>0</v>
      </c>
      <c r="M84" s="36">
        <f t="shared" si="0"/>
        <v>0</v>
      </c>
    </row>
    <row r="85" spans="1:13" ht="14.4" thickTop="1" x14ac:dyDescent="0.25">
      <c r="A85" s="426" t="s">
        <v>339</v>
      </c>
      <c r="B85" s="427"/>
      <c r="C85" s="427"/>
      <c r="D85" s="427"/>
      <c r="E85" s="1"/>
      <c r="F85" s="1"/>
      <c r="G85" s="1"/>
      <c r="H85" s="1"/>
      <c r="I85" s="1"/>
      <c r="J85" s="1"/>
      <c r="K85" s="1"/>
      <c r="L85" s="1"/>
      <c r="M85" s="1"/>
    </row>
    <row r="86" spans="1:13" ht="13.8" x14ac:dyDescent="0.25">
      <c r="A86" s="37" t="s">
        <v>344</v>
      </c>
      <c r="B86" s="1"/>
      <c r="C86" s="37"/>
      <c r="D86" s="37"/>
      <c r="E86" s="37"/>
      <c r="F86" s="37"/>
      <c r="G86" s="422"/>
      <c r="H86" s="422"/>
      <c r="I86" s="1"/>
      <c r="J86" s="423" t="s">
        <v>345</v>
      </c>
      <c r="K86" s="423"/>
      <c r="L86" s="423"/>
      <c r="M86" s="1"/>
    </row>
    <row r="87" spans="1:13" ht="13.8" x14ac:dyDescent="0.25">
      <c r="A87" s="37"/>
      <c r="B87" s="1"/>
      <c r="C87" s="37"/>
      <c r="D87" s="37"/>
      <c r="E87" s="37"/>
      <c r="F87" s="37"/>
      <c r="G87" s="424" t="s">
        <v>208</v>
      </c>
      <c r="H87" s="424"/>
      <c r="I87" s="1"/>
      <c r="J87" s="425"/>
      <c r="K87" s="425"/>
      <c r="L87" s="1"/>
      <c r="M87" s="1"/>
    </row>
    <row r="88" spans="1:13" ht="13.8" x14ac:dyDescent="0.25">
      <c r="A88" s="37" t="s">
        <v>354</v>
      </c>
      <c r="B88" s="1"/>
      <c r="C88" s="37"/>
      <c r="D88" s="37"/>
      <c r="E88" s="37"/>
      <c r="F88" s="37"/>
      <c r="G88" s="422"/>
      <c r="H88" s="422"/>
      <c r="I88" s="1"/>
      <c r="J88" s="423" t="s">
        <v>346</v>
      </c>
      <c r="K88" s="423"/>
      <c r="L88" s="423"/>
      <c r="M88" s="1"/>
    </row>
    <row r="89" spans="1:13" ht="13.8" x14ac:dyDescent="0.25">
      <c r="A89" s="135" t="s">
        <v>392</v>
      </c>
      <c r="B89" s="1"/>
      <c r="C89" s="37"/>
      <c r="D89" s="37"/>
      <c r="E89" s="37"/>
      <c r="F89" s="37"/>
      <c r="G89" s="424" t="s">
        <v>208</v>
      </c>
      <c r="H89" s="424"/>
      <c r="I89" s="1"/>
      <c r="J89" s="425"/>
      <c r="K89" s="425"/>
      <c r="L89" s="38"/>
      <c r="M89" s="1"/>
    </row>
    <row r="90" spans="1:13" ht="13.8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</sheetData>
  <mergeCells count="43">
    <mergeCell ref="A14:D14"/>
    <mergeCell ref="F14:M14"/>
    <mergeCell ref="J1:M3"/>
    <mergeCell ref="A4:M4"/>
    <mergeCell ref="A5:G5"/>
    <mergeCell ref="A6:M6"/>
    <mergeCell ref="B9:J9"/>
    <mergeCell ref="B10:J10"/>
    <mergeCell ref="B11:J11"/>
    <mergeCell ref="A12:D12"/>
    <mergeCell ref="F12:L12"/>
    <mergeCell ref="A13:D13"/>
    <mergeCell ref="F13:M13"/>
    <mergeCell ref="A15:D15"/>
    <mergeCell ref="F15:M15"/>
    <mergeCell ref="A18:L18"/>
    <mergeCell ref="A19:A24"/>
    <mergeCell ref="B19:B24"/>
    <mergeCell ref="C19:C24"/>
    <mergeCell ref="D19:G19"/>
    <mergeCell ref="H19:L19"/>
    <mergeCell ref="M19:M24"/>
    <mergeCell ref="D20:D24"/>
    <mergeCell ref="E20:F20"/>
    <mergeCell ref="G20:G24"/>
    <mergeCell ref="H20:H24"/>
    <mergeCell ref="I20:K20"/>
    <mergeCell ref="L20:L24"/>
    <mergeCell ref="E21:E24"/>
    <mergeCell ref="F21:F24"/>
    <mergeCell ref="I21:I24"/>
    <mergeCell ref="J21:K21"/>
    <mergeCell ref="J22:J24"/>
    <mergeCell ref="A85:D85"/>
    <mergeCell ref="G89:H89"/>
    <mergeCell ref="J89:K89"/>
    <mergeCell ref="K22:K24"/>
    <mergeCell ref="G86:H86"/>
    <mergeCell ref="J86:L86"/>
    <mergeCell ref="G87:H87"/>
    <mergeCell ref="J87:K87"/>
    <mergeCell ref="G88:H88"/>
    <mergeCell ref="J88:L88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1дс баланс</vt:lpstr>
      <vt:lpstr>2дс</vt:lpstr>
      <vt:lpstr>ф2м зведена</vt:lpstr>
      <vt:lpstr>ф4-1м зведена</vt:lpstr>
      <vt:lpstr>ф4-2м зведена</vt:lpstr>
      <vt:lpstr>ф4-3м зведена</vt:lpstr>
      <vt:lpstr>ф7м загальний фонд</vt:lpstr>
      <vt:lpstr>ф7м спец. 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Form_f1dc</dc:title>
  <dc:creator>FastReport.NET</dc:creator>
  <cp:lastModifiedBy>User</cp:lastModifiedBy>
  <cp:lastPrinted>2025-10-14T06:11:19Z</cp:lastPrinted>
  <dcterms:created xsi:type="dcterms:W3CDTF">2009-06-17T07:33:19Z</dcterms:created>
  <dcterms:modified xsi:type="dcterms:W3CDTF">2025-10-17T05:23:58Z</dcterms:modified>
</cp:coreProperties>
</file>